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4"/>
  </bookViews>
  <sheets>
    <sheet name="modList14_1" sheetId="1" state="hidden" r:id="rId1"/>
    <sheet name="modProv" sheetId="2" state="hidden" r:id="rId2"/>
    <sheet name="Инструкция" sheetId="3" r:id="rId3"/>
    <sheet name="Лог обновления" sheetId="4" state="hidden" r:id="rId4"/>
    <sheet name="Титульный" sheetId="5" r:id="rId5"/>
    <sheet name="Территории" sheetId="6" r:id="rId6"/>
    <sheet name="Перечень тарифов" sheetId="7" r:id="rId7"/>
    <sheet name="Форма 1.0.1 | Форма 3.11" sheetId="8" r:id="rId8"/>
    <sheet name="Форма 3.11" sheetId="9" r:id="rId9"/>
    <sheet name="Форма 1.0.1 | Форма 3.12.1" sheetId="10" r:id="rId10"/>
    <sheet name="Форма 3.12.1" sheetId="11" r:id="rId11"/>
    <sheet name="Форма 1.0.1 | Т-ВО" sheetId="12" r:id="rId12"/>
    <sheet name="Форма 3.12.2 | Т-ВО" sheetId="13" r:id="rId13"/>
    <sheet name="Форма 1.0.1 | Т-транс" sheetId="14" state="hidden" r:id="rId14"/>
    <sheet name="Форма 3.12.2 | Т-транс" sheetId="15" state="hidden" r:id="rId15"/>
    <sheet name="Форма 1.0.1 | Т-подкл(инд)" sheetId="16" state="hidden" r:id="rId16"/>
    <sheet name="Форма 3.12.3 | Т-подкл(инд)" sheetId="17" state="hidden" r:id="rId17"/>
    <sheet name="Форма 1.0.1 | Т-подкл" sheetId="18" state="hidden" r:id="rId18"/>
    <sheet name="Форма 3.12.3 | Т-подкл" sheetId="19" state="hidden" r:id="rId19"/>
    <sheet name="Форма 1.0.2" sheetId="20" state="hidden" r:id="rId20"/>
    <sheet name="Сведения об изменении" sheetId="21" r:id="rId21"/>
    <sheet name="Комментарии" sheetId="22" r:id="rId22"/>
    <sheet name="Проверка" sheetId="23" r:id="rId23"/>
    <sheet name="modListTempFilter" sheetId="24" state="hidden" r:id="rId24"/>
    <sheet name="modCheckCyan" sheetId="25" state="hidden" r:id="rId25"/>
    <sheet name="REESTR_LINK" sheetId="26" state="hidden" r:id="rId26"/>
    <sheet name="REESTR_DS" sheetId="27" state="hidden" r:id="rId27"/>
    <sheet name="modHTTP" sheetId="28" state="hidden" r:id="rId28"/>
    <sheet name="modfrmRezimChoose" sheetId="29" state="hidden" r:id="rId29"/>
    <sheet name="modSheetMain" sheetId="30" state="hidden" r:id="rId30"/>
    <sheet name="REESTR_VT" sheetId="31" state="hidden" r:id="rId31"/>
    <sheet name="REESTR_VED" sheetId="32" state="hidden" r:id="rId32"/>
    <sheet name="modfrmReestrObj" sheetId="33" state="hidden" r:id="rId33"/>
    <sheet name="AllSheetsInThisWorkbook" sheetId="34" state="hidden" r:id="rId34"/>
    <sheet name="et_union_vert" sheetId="35" state="hidden" r:id="rId35"/>
    <sheet name="modInstruction" sheetId="36" state="hidden" r:id="rId36"/>
    <sheet name="modRegion" sheetId="37" state="hidden" r:id="rId37"/>
    <sheet name="modReestr" sheetId="38" state="hidden" r:id="rId38"/>
    <sheet name="modfrmReestr" sheetId="39" state="hidden" r:id="rId39"/>
    <sheet name="modUpdTemplMain" sheetId="40" state="hidden" r:id="rId40"/>
    <sheet name="REESTR_ORG" sheetId="41" state="hidden" r:id="rId41"/>
    <sheet name="modClassifierValidate" sheetId="42" state="hidden" r:id="rId42"/>
    <sheet name="modHyp" sheetId="43" state="hidden" r:id="rId43"/>
    <sheet name="modServiceModule" sheetId="44" state="hidden" r:id="rId44"/>
    <sheet name="modList00" sheetId="45" state="hidden" r:id="rId45"/>
    <sheet name="modList01" sheetId="46" state="hidden" r:id="rId46"/>
    <sheet name="modList02" sheetId="47" state="hidden" r:id="rId47"/>
    <sheet name="modList03" sheetId="48" state="hidden" r:id="rId48"/>
    <sheet name="REESTR_MO_FILTER" sheetId="49" state="hidden" r:id="rId49"/>
    <sheet name="REESTR_MO" sheetId="50" state="hidden" r:id="rId50"/>
    <sheet name="TEHSHEET" sheetId="51" state="hidden" r:id="rId51"/>
    <sheet name="et_union_hor" sheetId="52" state="hidden" r:id="rId52"/>
    <sheet name="modInfo" sheetId="53" state="hidden" r:id="rId53"/>
    <sheet name="modList05" sheetId="54" state="hidden" r:id="rId54"/>
    <sheet name="modList06" sheetId="55" state="hidden" r:id="rId55"/>
    <sheet name="modList07" sheetId="56" state="hidden" r:id="rId56"/>
    <sheet name="modList13" sheetId="57" state="hidden" r:id="rId57"/>
    <sheet name="modfrmDateChoose" sheetId="58" state="hidden" r:id="rId58"/>
    <sheet name="modComm" sheetId="59" state="hidden" r:id="rId59"/>
    <sheet name="modThisWorkbook" sheetId="60" state="hidden" r:id="rId60"/>
    <sheet name="modfrmReestrMR" sheetId="61" state="hidden" r:id="rId61"/>
    <sheet name="modfrmCheckUpdates" sheetId="62" state="hidden" r:id="rId62"/>
  </sheets>
  <definedNames>
    <definedName name="_xlnm._FilterDatabase" localSheetId="22" hidden="1">'Проверка'!$B$4:$D$4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3.12.1'!$D$14:$L$32</definedName>
    <definedName name="checkCell_List01">'Территории'!$D$15:$L$15</definedName>
    <definedName name="checkCell_List02">'Перечень тарифов'!$E$20:$S$25</definedName>
    <definedName name="checkCell_List06_1">'Форма 3.12.2 | Т-ВО'!$M$18:$W$27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1_double_date">'Форма 3.12.2 | Т-ВО'!$X$18:$X$27</definedName>
    <definedName name="checkCell_List06_1_unique_t">'Форма 3.12.2 | Т-ВО'!$M$18:$M$27</definedName>
    <definedName name="checkCell_List06_1_unique_t1">'Форма 3.12.2 | Т-ВО'!$Y$18:$Y$27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ECK_LINK_RANGE_1">"Калькуляция!$I$11:$I$132"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Type">'Титульный'!$F$14</definedName>
    <definedName name="data_List13">'Форма 3.11'!$F$10:$H$14</definedName>
    <definedName name="DATA_URL">'TEHSHEET'!$H$32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'REESTR_DS'!$B$2:$B$3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0_FormulaVD">'Форма 1.0.1 | Т-подкл'!$H$9</definedName>
    <definedName name="et_List05_11_FormulaVD">'Форма 1.0.1 | Форма 3.11'!$H$9</definedName>
    <definedName name="et_List05_1_FormulaVD">'Форма 1.0.1 | Т-ВО'!$H$9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4">'et_union_hor'!$291:$299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'et_union_hor'!$O$77:$V$81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0_Period">'et_union_hor'!$AK$181:$AK$190</definedName>
    <definedName name="et_pIns_List06_1_Period">'et_union_hor'!$V$29:$V$41</definedName>
    <definedName name="et_pIns_List06_2_Period">'et_union_hor'!$V$45:$V$56</definedName>
    <definedName name="et_pIns_List06_3_Period">'et_union_hor'!$V$61:$V$72</definedName>
    <definedName name="et_pIns_List06_4_Period">'et_union_hor'!$V$77:$V$88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'Территории'!$P$11:$P$15</definedName>
    <definedName name="flag_publication">'Титульный'!$F$9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d_rates">'Перечень тарифов'!$A$20:$A$25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fo_T_Podkl">'modInfo'!$B$24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'TEHSHEET'!$AP$2:$AP$5</definedName>
    <definedName name="kind_group_rates_load_filter">'TEHSHEET'!$AQ$2:$AQ$4</definedName>
    <definedName name="kind_of_activity">'REESTR_VED'!$B$2:$B$4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01_CheckC">'Территории'!$D$11:$L$15</definedName>
    <definedName name="List01_NameCol">'Территории'!$K$1:$M$1</definedName>
    <definedName name="List01_REESTR_MO">'Территории'!$H$11:$L$15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1_DP">'Форма 3.12.2 | Т-ВО'!$11:$11</definedName>
    <definedName name="List06_1_MC">'Форма 3.12.2 | Т-ВО'!$O$18:$O$27</definedName>
    <definedName name="List06_1_MC2">'Форма 3.12.2 | Т-ВО'!$V$18:$V$27</definedName>
    <definedName name="List06_1_note">'Форма 3.12.2 | Т-ВО'!$W$18:$W$27</definedName>
    <definedName name="List06_1_Period">'Форма 3.12.2 | Т-ВО'!$O$18:$U$27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'modSheetMain'!$A:$A</definedName>
    <definedName name="List_H">'TEHSHEET'!$AW$2:$AW$25</definedName>
    <definedName name="List_M">'TEHSHEET'!$AX$2:$AX$61</definedName>
    <definedName name="LIST_MR_MO_OKTMO">'REESTR_MO'!$A$2:$D$427</definedName>
    <definedName name="logical">'TEHSHEET'!$D$2:$D$3</definedName>
    <definedName name="MODesc">'Перечень тарифов'!$N$20:$N$25</definedName>
    <definedName name="MONTH">'TEHSHEET'!$E$2:$E$13</definedName>
    <definedName name="mo_List01">'Территории'!$K$11:$K$15</definedName>
    <definedName name="mrCopy_List01">'Территории'!$M$11:$M$15</definedName>
    <definedName name="mrmoCopy_List01">'Территории'!$R$11:$R$15</definedName>
    <definedName name="mr_List01">'Территории'!$H$11:$H$15</definedName>
    <definedName name="nalog">'Титульный'!$F$34</definedName>
    <definedName name="nameApr">'Перечень тарифов'!$G$7</definedName>
    <definedName name="NameOrPr">'Титульный'!$F$18</definedName>
    <definedName name="NameOrPr_ch">'Титульный'!$F$23</definedName>
    <definedName name="name_rates">'Перечень тарифов'!$J$20:$J$25</definedName>
    <definedName name="name_rates_4">'TEHSHEET'!$AA$2:$AA$5</definedName>
    <definedName name="name_rates_4_filter">'TEHSHEET'!$AB$2:$AB$5</definedName>
    <definedName name="name_rates_8">'TEHSHEET'!$AC$2:$AC$4</definedName>
    <definedName name="name_rates_8_filter">'TEHSHEET'!$AD$2:$AD$4</definedName>
    <definedName name="numberPr">'Титульный'!$F$20</definedName>
    <definedName name="numberPr_ch">'Титульный'!$F$25</definedName>
    <definedName name="OneRates_1">'Форма 3.12.2 | Т-ВО'!$O$23</definedName>
    <definedName name="OneRates_2">'Форма 3.12.2 | Т-транс'!$O$23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>#N/A</definedName>
    <definedName name="P19_T2_Protect">#N/A</definedName>
    <definedName name="pCng_List13_1">'Форма 3.11'!$E$13:$E$14</definedName>
    <definedName name="pDel_Comm">'Комментарии'!$C$11:$C$12</definedName>
    <definedName name="pDel_List01_0">'Территории'!$C$11:$C$15</definedName>
    <definedName name="pDel_List01_1">'Территории'!$F$11:$F$15</definedName>
    <definedName name="pDel_List01_2">'Территории'!$I$11:$I$15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1_1">'Форма 3.12.2 | Т-ВО'!$I$18:$K$27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'Территории'!$E$15</definedName>
    <definedName name="pIns_List02">'Перечень тарифов'!$E$25</definedName>
    <definedName name="pIns_List03">'Форма 1.0.2'!$E$13</definedName>
    <definedName name="pIns_List06_10_Period">'Форма 3.12.3 | Т-подкл'!$AK$15:$AK$30</definedName>
    <definedName name="pIns_List06_1_Period">'Форма 3.12.2 | Т-ВО'!$V$14:$V$27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#N/A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'TEHSHEET'!$F$2:$F$5</definedName>
    <definedName name="REESTR_LINK_RANGE">'REESTR_LINK'!$A$2:$C$3</definedName>
    <definedName name="REESTR_ORG_RANGE">'REESTR_ORG'!$A$2:$J$243</definedName>
    <definedName name="REESTR_VED_RANGE">'REESTR_VED'!$A$2:$B$4</definedName>
    <definedName name="REESTR_VT_RANGE">'REESTR_VT'!$A$2:$B$5</definedName>
    <definedName name="RegExc_clear_1">('et_union_hor'!$L$118:$W$118,'et_union_hor'!$L$124:$W$124)</definedName>
    <definedName name="RegExc_Clear_2">('et_union_hor'!$L$135:$W$135,'et_union_hor'!$L$141:$W$141)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>1</definedName>
    <definedName name="SAPBEXsysID">"BW2"</definedName>
    <definedName name="SAPBEXwbID">"479GSPMTNK9HM4ZSIVE5K2SH6"</definedName>
    <definedName name="SKI_number">'TEHSHEET'!$I$2:$I$21</definedName>
    <definedName name="tariffDesc">'Перечень тарифов'!$R$20:$R$25</definedName>
    <definedName name="TECH_ORG_ID">'Титульный'!$F$1</definedName>
    <definedName name="terCopy_List01">'Территории'!$Q$11:$Q$15</definedName>
    <definedName name="ter_List01">'Территории'!$E$11:$E$15</definedName>
    <definedName name="TitlePr_ch">'Титульный'!$F$22</definedName>
    <definedName name="TwoRates_1">'Форма 3.12.2 | Т-ВО'!$P$23:$Q$23</definedName>
    <definedName name="TwoRates_2">'Форма 3.12.2 | Т-транс'!$P$23:$Q$23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Topl">'Перечень тарифов'!$G$13</definedName>
    <definedName name="VidTopl_2">'Форма 3.12.2 | Т-транс'!$M$8</definedName>
    <definedName name="vid_teplnos_1">'Форма 3.12.2 | Т-ВО'!$M$23</definedName>
    <definedName name="vid_teplnos_10">'et_union_hor'!$M$137</definedName>
    <definedName name="vid_teplnos_12">'et_union_hor'!$M$82</definedName>
    <definedName name="vid_teplnos_2">'Форма 3.12.2 | Т-транс'!$M$23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warmNote">'Перечень тарифов'!$S$20:$S$25</definedName>
    <definedName name="year_list">'TEHSHEET'!$C$2:$C$6</definedName>
    <definedName name="year_list1">'TEHSHEET'!$B$2:$B$27</definedName>
    <definedName name="_xlnm._FilterDatabase" localSheetId="22">'Проверка'!$B$4:$D$4</definedName>
  </definedNames>
  <calcPr fullCalcOnLoad="1"/>
</workbook>
</file>

<file path=xl/sharedStrings.xml><?xml version="1.0" encoding="utf-8"?>
<sst xmlns="http://schemas.openxmlformats.org/spreadsheetml/2006/main" count="4663" uniqueCount="2527">
  <si>
    <t xml:space="preserve"> (требуется обновление)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</si>
  <si>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</si>
  <si>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</si>
  <si>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</si>
  <si>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</si>
  <si>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</si>
  <si>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</si>
  <si>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</si>
  <si>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</si>
  <si>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</si>
  <si>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</si>
  <si>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</si>
  <si>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</si>
  <si>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</si>
  <si>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</si>
  <si>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</si>
  <si>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</si>
  <si>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</si>
  <si>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</si>
  <si>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</si>
  <si>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</si>
  <si>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</si>
  <si>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</si>
  <si>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</si>
  <si>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</si>
  <si>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Подготовка к обновлению...</t>
  </si>
  <si>
    <t>Сохранение файла резервной копии: C:\Users\chepelev\Desktop\123.BKP.xlsb</t>
  </si>
  <si>
    <t>Резервная копия создана: C:\Users\chepelev\Desktop\123.BKP.xlsb</t>
  </si>
  <si>
    <t>Создание книги для установки обновлений...</t>
  </si>
  <si>
    <t>Файл обновления загружен: C:\Users\chepelev\Desktop\UPDATE.FAS.JKH.OPEN.INFO.REQUEST.VO.TO.1.0.2.12.xls</t>
  </si>
  <si>
    <t>Нет доступных обновлений для отчёта с кодом FAS.JKH.OPEN.INFO.REQUEST.VO!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</si>
  <si>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</si>
  <si>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</si>
  <si>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</si>
  <si>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</si>
  <si>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</si>
  <si>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</si>
  <si>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</si>
  <si>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31.12.2022</t>
  </si>
  <si>
    <t>Тип отчета</t>
  </si>
  <si>
    <t>изменения в раскрытой ранее информации</t>
  </si>
  <si>
    <t>Дата внесения изменений в информацию, подлежащую раскрытию</t>
  </si>
  <si>
    <t>30.04.2021</t>
  </si>
  <si>
    <t>Дата периода регулирования, с которой предлагаются изменения в тарифы</t>
  </si>
  <si>
    <t>01.01.2022</t>
  </si>
  <si>
    <t>Первичное предложение по тарифам</t>
  </si>
  <si>
    <t>Дата подачи заявления об утверждении тарифов</t>
  </si>
  <si>
    <t>29.04.2019</t>
  </si>
  <si>
    <t>Номер подачи заявления об утверждении тарифов</t>
  </si>
  <si>
    <t>005173</t>
  </si>
  <si>
    <t>Изменение тарифов</t>
  </si>
  <si>
    <t>Дата подачи заявления об изменении тарифов</t>
  </si>
  <si>
    <t>29.04.2021</t>
  </si>
  <si>
    <t>Номер заявления об изменении тарифов</t>
  </si>
  <si>
    <t>003449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</si>
  <si>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</si>
  <si>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</si>
  <si>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</si>
  <si>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 xml:space="preserve"> 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</si>
  <si>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</si>
  <si>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</si>
  <si>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</si>
  <si>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</si>
  <si>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</si>
  <si>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</si>
  <si>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</si>
  <si>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Почтовый адрес регулируемой организации</t>
  </si>
  <si>
    <t>350062, г. Краснодар, ул.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</si>
  <si>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</si>
  <si>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</si>
  <si>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</si>
  <si>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</si>
  <si>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</si>
  <si>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</si>
  <si>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</si>
  <si>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</si>
  <si>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</si>
  <si>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</si>
  <si>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</si>
  <si>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</si>
  <si>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</si>
  <si>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</si>
  <si>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</si>
  <si>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</si>
  <si>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</si>
  <si>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</si>
  <si>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</si>
  <si>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</si>
  <si>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</si>
  <si>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</si>
  <si>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</si>
  <si>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</si>
  <si>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</si>
  <si>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</si>
  <si>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</si>
  <si>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</si>
  <si>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</si>
  <si>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</si>
  <si>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</si>
  <si>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</si>
  <si>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</si>
  <si>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</t>
  </si>
  <si>
    <t>0</t>
  </si>
  <si>
    <t>Ейский муниципальный район</t>
  </si>
  <si>
    <t>Ейское городское</t>
  </si>
  <si>
    <t>03616101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</si>
  <si>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</si>
  <si>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</si>
  <si>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</si>
  <si>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</si>
  <si>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</si>
  <si>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</si>
  <si>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</si>
  <si>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</si>
  <si>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водоотведения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</si>
  <si>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</si>
  <si>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</si>
  <si>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</si>
  <si>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</si>
  <si>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</si>
  <si>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</si>
  <si>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</si>
  <si>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</si>
  <si>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</si>
  <si>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водоотведение</t>
  </si>
  <si>
    <t>Водоотведение</t>
  </si>
  <si>
    <t>Тариф на услуги водотведения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</si>
  <si>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</si>
  <si>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</si>
  <si>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</si>
  <si>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</si>
  <si>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</si>
  <si>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</si>
  <si>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</si>
  <si>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</si>
  <si>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</si>
  <si>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</si>
  <si>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</si>
  <si>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</si>
  <si>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</si>
  <si>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</si>
  <si>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</si>
  <si>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</si>
  <si>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</si>
  <si>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</si>
  <si>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</si>
  <si>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</si>
  <si>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</si>
  <si>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</si>
  <si>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www.zakupki.gov.ru</t>
  </si>
  <si>
    <t>https://portal.eias.ru/Portal/DownloadPage.aspx?type=12&amp;guid=32a57419-5a43-48e0-a26b-eeee9740f357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</si>
  <si>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</si>
  <si>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</si>
  <si>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</si>
  <si>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</si>
  <si>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</si>
  <si>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rPr>
        <sz val="10"/>
        <rFont val="Tahoma"/>
        <family val="2"/>
      </rP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</si>
  <si>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</si>
  <si>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</si>
  <si>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</si>
  <si>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</si>
  <si>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</si>
  <si>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Инвестиционная программа на 2021-2025 гг.</t>
  </si>
  <si>
    <t>https://portal.eias.ru/Portal/DownloadPage.aspx?type=12&amp;guid=67ce8bf9-0722-4f5e-8dda-04ad9162fef5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</si>
  <si>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</si>
  <si>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</si>
  <si>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</si>
  <si>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</si>
  <si>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</si>
  <si>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</si>
  <si>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</si>
  <si>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</si>
  <si>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</si>
  <si>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</si>
  <si>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</si>
  <si>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</si>
  <si>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</si>
  <si>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</si>
  <si>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</si>
  <si>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</si>
  <si>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</si>
  <si>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</si>
  <si>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</si>
  <si>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</si>
  <si>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</si>
  <si>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</si>
  <si>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</si>
  <si>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</rP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</si>
  <si>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</si>
  <si>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</si>
  <si>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</si>
  <si>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</si>
  <si>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</si>
  <si>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</si>
  <si>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</si>
  <si>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</si>
  <si>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</si>
  <si>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</si>
  <si>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</si>
  <si>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</si>
  <si>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</si>
  <si>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</si>
  <si>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</si>
  <si>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</si>
  <si>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</si>
  <si>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</si>
  <si>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</si>
  <si>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</si>
  <si>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</si>
  <si>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</si>
  <si>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</si>
  <si>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</si>
  <si>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Добавить МО</t>
  </si>
  <si>
    <t>Добавить МР</t>
  </si>
  <si>
    <t>Добавить территорию</t>
  </si>
  <si>
    <t>Добавить ЦС</t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</si>
  <si>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</si>
  <si>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</si>
  <si>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Добавить наименование системы водоотведения</t>
  </si>
  <si>
    <t>Добавить наименование тарифа</t>
  </si>
  <si>
    <r>
      <rPr>
        <sz val="10"/>
        <rFont val="Tahoma"/>
        <family val="2"/>
      </rP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</si>
  <si>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</si>
  <si>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</si>
  <si>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</si>
  <si>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</si>
  <si>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</si>
  <si>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</si>
  <si>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</si>
  <si>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</si>
  <si>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</si>
  <si>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С НДС</t>
  </si>
  <si>
    <t>Без НДС</t>
  </si>
  <si>
    <t>Дата начала</t>
  </si>
  <si>
    <t>Дата окончания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</si>
  <si>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</si>
  <si>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</si>
  <si>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</si>
  <si>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</si>
  <si>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</si>
  <si>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</si>
  <si>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</si>
  <si>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</si>
  <si>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</si>
  <si>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</si>
  <si>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</si>
  <si>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</si>
  <si>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</si>
  <si>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</si>
  <si>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</si>
  <si>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Корректировка тарифов, установленных на 2022 год Приказами РЭК ДЦиТ № 339/2019-ВК от 11.12.2019 и №332/2020-ВК от 11.12.2020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</si>
  <si>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</si>
  <si>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</si>
  <si>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</si>
  <si>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</si>
  <si>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</si>
  <si>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</si>
  <si>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</si>
  <si>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</si>
  <si>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</si>
  <si>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</si>
  <si>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</si>
  <si>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</si>
  <si>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</si>
  <si>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</si>
  <si>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</si>
  <si>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</si>
  <si>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</si>
  <si>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</si>
  <si>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</si>
  <si>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</si>
  <si>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</si>
  <si>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подключение (технологическое присоединение) к централизованной системе водоотведения</t>
  </si>
  <si>
    <t>Тариф на транспортировку сточных вод</t>
  </si>
  <si>
    <t>VED_NAME</t>
  </si>
  <si>
    <t>Транспортировка</t>
  </si>
  <si>
    <t>Подключение (технологическое присоединение) к централизованной системе водоотведения</t>
  </si>
  <si>
    <t>Расчетные листы</t>
  </si>
  <si>
    <t>Скрытые листы</t>
  </si>
  <si>
    <t>Instruction</t>
  </si>
  <si>
    <t>modList14_1</t>
  </si>
  <si>
    <t>modUpdTemplLogger</t>
  </si>
  <si>
    <t>modProv</t>
  </si>
  <si>
    <t>List00</t>
  </si>
  <si>
    <t>modListTempFilter</t>
  </si>
  <si>
    <t>List01</t>
  </si>
  <si>
    <t>modCheckCyan</t>
  </si>
  <si>
    <t>List02</t>
  </si>
  <si>
    <t>REESTR_LINK</t>
  </si>
  <si>
    <t>List05_11</t>
  </si>
  <si>
    <t>REESTR_DS</t>
  </si>
  <si>
    <t>List13</t>
  </si>
  <si>
    <t>modHTTP</t>
  </si>
  <si>
    <t>List14_1</t>
  </si>
  <si>
    <t>modfrmRezimChoose</t>
  </si>
  <si>
    <t>List05_1</t>
  </si>
  <si>
    <t>modSheetMain</t>
  </si>
  <si>
    <t>List06_1</t>
  </si>
  <si>
    <t>REESTR_VT</t>
  </si>
  <si>
    <t>List05_2</t>
  </si>
  <si>
    <t>REESTR_VED</t>
  </si>
  <si>
    <t>List06_2</t>
  </si>
  <si>
    <t>modfrmReestrObj</t>
  </si>
  <si>
    <t>List05_9</t>
  </si>
  <si>
    <t>AllSheetsInThisWorkbook</t>
  </si>
  <si>
    <t>List06_9</t>
  </si>
  <si>
    <t>TSH_et_union_vert</t>
  </si>
  <si>
    <t>List05_10</t>
  </si>
  <si>
    <t>modInstruction</t>
  </si>
  <si>
    <t>List06_10</t>
  </si>
  <si>
    <t>modRegion</t>
  </si>
  <si>
    <t>List03</t>
  </si>
  <si>
    <t>modReestr</t>
  </si>
  <si>
    <t>List07</t>
  </si>
  <si>
    <t>modfrmReestr</t>
  </si>
  <si>
    <t>ListComm</t>
  </si>
  <si>
    <t>modUpdTemplMain</t>
  </si>
  <si>
    <t>ListCheck</t>
  </si>
  <si>
    <t>TSH_REESTR_ORG</t>
  </si>
  <si>
    <t>modClassifierValidate</t>
  </si>
  <si>
    <t>modHyp</t>
  </si>
  <si>
    <t>modServiceModule</t>
  </si>
  <si>
    <t>modList00</t>
  </si>
  <si>
    <t>modList01</t>
  </si>
  <si>
    <t>modList02</t>
  </si>
  <si>
    <t>modList03</t>
  </si>
  <si>
    <t>TSH_REESTR_MO_FILTER</t>
  </si>
  <si>
    <t>TSH_REESTR_MO</t>
  </si>
  <si>
    <t>TEHSHEET</t>
  </si>
  <si>
    <t>TSH_et_union_hor</t>
  </si>
  <si>
    <t>modInfo</t>
  </si>
  <si>
    <t>modList05</t>
  </si>
  <si>
    <t>modList06</t>
  </si>
  <si>
    <t>modList07</t>
  </si>
  <si>
    <t>modList13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</si>
  <si>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</si>
  <si>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</si>
  <si>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</si>
  <si>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</si>
  <si>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</si>
  <si>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</si>
  <si>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</si>
  <si>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</si>
  <si>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</si>
  <si>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</si>
  <si>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</si>
  <si>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</si>
  <si>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</si>
  <si>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</si>
  <si>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</si>
  <si>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</si>
  <si>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</si>
  <si>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</si>
  <si>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</si>
  <si>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</si>
  <si>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VO</t>
  </si>
  <si>
    <t>26473865</t>
  </si>
  <si>
    <t>АО "АЧ ЭНПП СИРИУС"</t>
  </si>
  <si>
    <t>2309058803</t>
  </si>
  <si>
    <t>230901001</t>
  </si>
  <si>
    <t>02-12-2002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</si>
  <si>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</si>
  <si>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</si>
  <si>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</si>
  <si>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</si>
  <si>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</si>
  <si>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</si>
  <si>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</si>
  <si>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</si>
  <si>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</si>
  <si>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26468799</t>
  </si>
  <si>
    <t>АО "Березанское ПЖКХ"</t>
  </si>
  <si>
    <t>2328017200</t>
  </si>
  <si>
    <t>12-05-2006 00:00:00</t>
  </si>
  <si>
    <t>26473325</t>
  </si>
  <si>
    <t>АО "Величковский элеватор"</t>
  </si>
  <si>
    <t>2333003442</t>
  </si>
  <si>
    <t>233301001</t>
  </si>
  <si>
    <t>26468902</t>
  </si>
  <si>
    <t>АО "КЗЖБИ"</t>
  </si>
  <si>
    <t>2313014407</t>
  </si>
  <si>
    <t>236401001</t>
  </si>
  <si>
    <t>26-02-2002 00:00:00</t>
  </si>
  <si>
    <t>26355031</t>
  </si>
  <si>
    <t>АО "КНПЗ-КЭН"</t>
  </si>
  <si>
    <t>2309021440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</si>
  <si>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</si>
  <si>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</si>
  <si>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</si>
  <si>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</si>
  <si>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</si>
  <si>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</si>
  <si>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28982436</t>
  </si>
  <si>
    <t>АО "Монолит-ЛТД"</t>
  </si>
  <si>
    <t>2350000794</t>
  </si>
  <si>
    <t>235001001</t>
  </si>
  <si>
    <t>25-09-2002 00:00:00</t>
  </si>
  <si>
    <t>26528286</t>
  </si>
  <si>
    <t>АО "Мясокомбинат "Тихорецкий"</t>
  </si>
  <si>
    <t>2321003688</t>
  </si>
  <si>
    <t>232101001</t>
  </si>
  <si>
    <t>23-06-2010 00:00:00</t>
  </si>
  <si>
    <t>26473836</t>
  </si>
  <si>
    <t>АО "ОC"</t>
  </si>
  <si>
    <t>2356039678</t>
  </si>
  <si>
    <t>235601001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</si>
  <si>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</si>
  <si>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</si>
  <si>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</si>
  <si>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</si>
  <si>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</si>
  <si>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</si>
  <si>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</si>
  <si>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</si>
  <si>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</si>
  <si>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</si>
  <si>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26355155</t>
  </si>
  <si>
    <t>АО "Сахарный завод "Свобода"</t>
  </si>
  <si>
    <t>2356030749</t>
  </si>
  <si>
    <t>26375481</t>
  </si>
  <si>
    <t>АО "Ульяновсккурорт"</t>
  </si>
  <si>
    <t>7325007322</t>
  </si>
  <si>
    <t>732101001</t>
  </si>
  <si>
    <t>26472903</t>
  </si>
  <si>
    <t>АО "Черномортранснефть" ПК "Шесхарис"</t>
  </si>
  <si>
    <t>2315072242</t>
  </si>
  <si>
    <t>230750001</t>
  </si>
  <si>
    <t>26468197</t>
  </si>
  <si>
    <t>АО «Анапа Водоканал»</t>
  </si>
  <si>
    <t>2301078639</t>
  </si>
  <si>
    <t>230101001</t>
  </si>
  <si>
    <t>21-12-2011 00:00:00</t>
  </si>
  <si>
    <t>27902989</t>
  </si>
  <si>
    <t>АО «Карасунское инженерное управление»</t>
  </si>
  <si>
    <t>2309109007</t>
  </si>
  <si>
    <t>19-10-2012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</si>
  <si>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</si>
  <si>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</si>
  <si>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</si>
  <si>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</si>
  <si>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</si>
  <si>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</si>
  <si>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</si>
  <si>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</si>
  <si>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</si>
  <si>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</si>
  <si>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</si>
  <si>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</si>
  <si>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</si>
  <si>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</si>
  <si>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</si>
  <si>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</si>
  <si>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</si>
  <si>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</si>
  <si>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</si>
  <si>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</si>
  <si>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</si>
  <si>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</si>
  <si>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</si>
  <si>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</si>
  <si>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</si>
  <si>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26473411</t>
  </si>
  <si>
    <t>ГБПОУ КК ВТПП</t>
  </si>
  <si>
    <t>2314006695</t>
  </si>
  <si>
    <t>231401001</t>
  </si>
  <si>
    <t>26468558</t>
  </si>
  <si>
    <t>ГБУЗ "СПБ № 7"</t>
  </si>
  <si>
    <t>2311038748</t>
  </si>
  <si>
    <t>28-01-2003 00:00:00</t>
  </si>
  <si>
    <t>28828134</t>
  </si>
  <si>
    <t>ГКУЗ "Лепрозорий"</t>
  </si>
  <si>
    <t>2323006733</t>
  </si>
  <si>
    <t>232301001</t>
  </si>
  <si>
    <t>10-10-2002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</si>
  <si>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</si>
  <si>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</si>
  <si>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</si>
  <si>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</si>
  <si>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</si>
  <si>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</si>
  <si>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28795114</t>
  </si>
  <si>
    <t>ДОЛ "Электрон" (ООО)</t>
  </si>
  <si>
    <t>2301034007</t>
  </si>
  <si>
    <t>24-12-2002 00:00:00</t>
  </si>
  <si>
    <t>26760812</t>
  </si>
  <si>
    <t>ЗАО "Дионис М"</t>
  </si>
  <si>
    <t>2301046852</t>
  </si>
  <si>
    <t>30-01-2003 00:00:00</t>
  </si>
  <si>
    <t>28237784</t>
  </si>
  <si>
    <t>ЗАО "Лайка"</t>
  </si>
  <si>
    <t>2340011099</t>
  </si>
  <si>
    <t>234001001</t>
  </si>
  <si>
    <t>02-09-2002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</si>
  <si>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</si>
  <si>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</si>
  <si>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</si>
  <si>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</si>
  <si>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</si>
  <si>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</si>
  <si>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</si>
  <si>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</si>
  <si>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26355148</t>
  </si>
  <si>
    <t>ЗАО "Сахарный комбинат "Тихорецкий"</t>
  </si>
  <si>
    <t>2354009290</t>
  </si>
  <si>
    <t>235401001</t>
  </si>
  <si>
    <t>15-09-2008 00:00:00</t>
  </si>
  <si>
    <t>28460387</t>
  </si>
  <si>
    <t>ЗАО "Таманьнефтегаз"</t>
  </si>
  <si>
    <t>2352013076</t>
  </si>
  <si>
    <t>12-11-1993 00:00:00</t>
  </si>
  <si>
    <t>26529731</t>
  </si>
  <si>
    <t>ЗАО "Черноморец"</t>
  </si>
  <si>
    <t>2318012629</t>
  </si>
  <si>
    <t>231801001</t>
  </si>
  <si>
    <t>30362905</t>
  </si>
  <si>
    <t>ЗАО "Швейная фабрика "Славянская"</t>
  </si>
  <si>
    <t>2349031692</t>
  </si>
  <si>
    <t>234901001</t>
  </si>
  <si>
    <t>02-06-2009 00:00:00</t>
  </si>
  <si>
    <t>28510980</t>
  </si>
  <si>
    <t>ИП Антонян С.О.</t>
  </si>
  <si>
    <t>234500396232</t>
  </si>
  <si>
    <t>отсутствует</t>
  </si>
  <si>
    <t>21-04-2014 00:00:00</t>
  </si>
  <si>
    <t>30436668</t>
  </si>
  <si>
    <t>ИП Газаралиева Г.П.</t>
  </si>
  <si>
    <t>615424127595</t>
  </si>
  <si>
    <t>18-08-2015 00:00:00</t>
  </si>
  <si>
    <t>30378177</t>
  </si>
  <si>
    <t>ИП КФХ Гончаров Н.В.</t>
  </si>
  <si>
    <t>231006302519</t>
  </si>
  <si>
    <t>14-11-2015 00:00:00</t>
  </si>
  <si>
    <t>26564822</t>
  </si>
  <si>
    <t>ИП Капланян Е.В.</t>
  </si>
  <si>
    <t>234503086750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</si>
  <si>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</si>
  <si>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</si>
  <si>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</si>
  <si>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</si>
  <si>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</si>
  <si>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</si>
  <si>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</si>
  <si>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</si>
  <si>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</si>
  <si>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</si>
  <si>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</si>
  <si>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</si>
  <si>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</si>
  <si>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</si>
  <si>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233801001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</si>
  <si>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</si>
  <si>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</si>
  <si>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</si>
  <si>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</si>
  <si>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</si>
  <si>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</si>
  <si>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</si>
  <si>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</si>
  <si>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</si>
  <si>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28829155</t>
  </si>
  <si>
    <t>МБУ "Батуринский исток"</t>
  </si>
  <si>
    <t>2327013266</t>
  </si>
  <si>
    <t>232701001</t>
  </si>
  <si>
    <t>21-01-2014 00:00:00</t>
  </si>
  <si>
    <t>26825665</t>
  </si>
  <si>
    <t>МКУП "Сельское хозяйство"</t>
  </si>
  <si>
    <t>2343018825</t>
  </si>
  <si>
    <t>234301001</t>
  </si>
  <si>
    <t>24-01-2007 00:00:00</t>
  </si>
  <si>
    <t>26795664</t>
  </si>
  <si>
    <t>МООО "Мичуринское ЖКХ"</t>
  </si>
  <si>
    <t>2330040118</t>
  </si>
  <si>
    <t>233001001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</si>
  <si>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</si>
  <si>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</si>
  <si>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</si>
  <si>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</si>
  <si>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</si>
  <si>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</si>
  <si>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</si>
  <si>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233601001</t>
  </si>
  <si>
    <t>26470996</t>
  </si>
  <si>
    <t>МУ МПКХ х.Первая Синюха</t>
  </si>
  <si>
    <t>2314019493</t>
  </si>
  <si>
    <t>26468805</t>
  </si>
  <si>
    <t>МУМП ЖКХ "Газырское"</t>
  </si>
  <si>
    <t>2328014600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</si>
  <si>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</si>
  <si>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</si>
  <si>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</si>
  <si>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</si>
  <si>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</si>
  <si>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</si>
  <si>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</si>
  <si>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</si>
  <si>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30884848</t>
  </si>
  <si>
    <t>МУП "Батуринский исток"</t>
  </si>
  <si>
    <t>2327014407</t>
  </si>
  <si>
    <t>28-12-2016 00:00:00</t>
  </si>
  <si>
    <t>30920028</t>
  </si>
  <si>
    <t>МУП "Благоустройство-Услуга"</t>
  </si>
  <si>
    <t>2339014345</t>
  </si>
  <si>
    <t>233901001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</si>
  <si>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</si>
  <si>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</si>
  <si>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</si>
  <si>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</si>
  <si>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</si>
  <si>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28136324</t>
  </si>
  <si>
    <t>МУП "Водоканал города Новороссийска"</t>
  </si>
  <si>
    <t>2315178760</t>
  </si>
  <si>
    <t>231501001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</si>
  <si>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</si>
  <si>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</si>
  <si>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</si>
  <si>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</si>
  <si>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</si>
  <si>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</si>
  <si>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</si>
  <si>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</si>
  <si>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</si>
  <si>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</si>
  <si>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</si>
  <si>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</si>
  <si>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</si>
  <si>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</si>
  <si>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24-12-2012 00:00:00</t>
  </si>
  <si>
    <t>24-07-2020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</si>
  <si>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</si>
  <si>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</si>
  <si>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</si>
  <si>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</si>
  <si>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</si>
  <si>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</si>
  <si>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</si>
  <si>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</si>
  <si>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</si>
  <si>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</si>
  <si>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</si>
  <si>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</si>
  <si>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</si>
  <si>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</si>
  <si>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</si>
  <si>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237301001</t>
  </si>
  <si>
    <t>01-08-2015 00:00:00</t>
  </si>
  <si>
    <t>26468685</t>
  </si>
  <si>
    <t>МУП "ЖКХ "Холмское"</t>
  </si>
  <si>
    <t>2323000330</t>
  </si>
  <si>
    <t>30-12-2002 00:00:00</t>
  </si>
  <si>
    <t>26473858</t>
  </si>
  <si>
    <t>МУП "ЖКХ -Комбытсервис"</t>
  </si>
  <si>
    <t>2352033354</t>
  </si>
  <si>
    <t>05-06-2002 00:00:00</t>
  </si>
  <si>
    <t>26355149</t>
  </si>
  <si>
    <t>МУП "ЖКХ Архангельского сельского поселения Тихорецкого района"</t>
  </si>
  <si>
    <t>2354009580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</si>
  <si>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</si>
  <si>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</si>
  <si>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</si>
  <si>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</si>
  <si>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</si>
  <si>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</si>
  <si>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</si>
  <si>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</si>
  <si>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</si>
  <si>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</si>
  <si>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</si>
  <si>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</si>
  <si>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</si>
  <si>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</si>
  <si>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</si>
  <si>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</si>
  <si>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</si>
  <si>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</si>
  <si>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26473346</t>
  </si>
  <si>
    <t>МУП "ЖКХ" Сергиевского сельского поселения</t>
  </si>
  <si>
    <t>2335014601</t>
  </si>
  <si>
    <t>233501001</t>
  </si>
  <si>
    <t>26473664</t>
  </si>
  <si>
    <t>МУП "ЖКХ-Курчанское"</t>
  </si>
  <si>
    <t>2352033379</t>
  </si>
  <si>
    <t>14-01-2008 00:00:00</t>
  </si>
  <si>
    <t>26473862</t>
  </si>
  <si>
    <t>МУП "ЖКХ-Фанагория"</t>
  </si>
  <si>
    <t>2352033259</t>
  </si>
  <si>
    <t>21-05-2002 00:00:00</t>
  </si>
  <si>
    <t>28817209</t>
  </si>
  <si>
    <t>МУП "Коммунальщик",  Сладковское сельское поселение Лабинский район</t>
  </si>
  <si>
    <t>2374980052</t>
  </si>
  <si>
    <t>237401001</t>
  </si>
  <si>
    <t>26470809</t>
  </si>
  <si>
    <t>МУП "Куйбышевское ЖКХ"</t>
  </si>
  <si>
    <t>2333011676</t>
  </si>
  <si>
    <t>26471193</t>
  </si>
  <si>
    <t>МУП "Мостводоканал"</t>
  </si>
  <si>
    <t>2342016399</t>
  </si>
  <si>
    <t>234201001</t>
  </si>
  <si>
    <t>24-03-2006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</si>
  <si>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</si>
  <si>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</si>
  <si>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</si>
  <si>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</si>
  <si>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</si>
  <si>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</si>
  <si>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</si>
  <si>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</si>
  <si>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</si>
  <si>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</si>
  <si>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</si>
  <si>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</si>
  <si>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</si>
  <si>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</si>
  <si>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</si>
  <si>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</si>
  <si>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</si>
  <si>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</si>
  <si>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26468834</t>
  </si>
  <si>
    <t>МУП "Родник"</t>
  </si>
  <si>
    <t>2330016852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</si>
  <si>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</si>
  <si>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</si>
  <si>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</si>
  <si>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</si>
  <si>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</si>
  <si>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</si>
  <si>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</si>
  <si>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</si>
  <si>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</si>
  <si>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</si>
  <si>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</si>
  <si>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233201001</t>
  </si>
  <si>
    <t>16-11-2006 00:00:00</t>
  </si>
  <si>
    <t>26537645</t>
  </si>
  <si>
    <t>МУП "Универсал"</t>
  </si>
  <si>
    <t>2323026458</t>
  </si>
  <si>
    <t>22-02-2007 00:00:00</t>
  </si>
  <si>
    <t>28455403</t>
  </si>
  <si>
    <t>МУП "Успенский водоканал"</t>
  </si>
  <si>
    <t>2372006937</t>
  </si>
  <si>
    <t>237201001</t>
  </si>
  <si>
    <t>02-10-2013 00:00:00</t>
  </si>
  <si>
    <t>26468864</t>
  </si>
  <si>
    <t>МУП "ЮГ"</t>
  </si>
  <si>
    <t>2330022454</t>
  </si>
  <si>
    <t>28133583</t>
  </si>
  <si>
    <t>МУП «Водоканал»</t>
  </si>
  <si>
    <t>2360006114</t>
  </si>
  <si>
    <t>12-12-2012 00:00:00</t>
  </si>
  <si>
    <t>26468215</t>
  </si>
  <si>
    <t>МУП ВКХ "Водоканал"</t>
  </si>
  <si>
    <t>2311014031</t>
  </si>
  <si>
    <t>28-10-2002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</si>
  <si>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</si>
  <si>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</si>
  <si>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</si>
  <si>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</si>
  <si>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</si>
  <si>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</si>
  <si>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</si>
  <si>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</si>
  <si>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</si>
  <si>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</si>
  <si>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</si>
  <si>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</si>
  <si>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</si>
  <si>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</si>
  <si>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</si>
  <si>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</si>
  <si>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26470888</t>
  </si>
  <si>
    <t>МУП Кореновского городского поселения "ЖКХ"</t>
  </si>
  <si>
    <t>2335013397</t>
  </si>
  <si>
    <t>28142566</t>
  </si>
  <si>
    <t>МУП МО Староминский район  "Служба водоснабжения"</t>
  </si>
  <si>
    <t>2350012430</t>
  </si>
  <si>
    <t>25-12-2012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</si>
  <si>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</si>
  <si>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</si>
  <si>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</si>
  <si>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</si>
  <si>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</si>
  <si>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</si>
  <si>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233401001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</si>
  <si>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</si>
  <si>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</si>
  <si>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</si>
  <si>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</si>
  <si>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</si>
  <si>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</si>
  <si>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</si>
  <si>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</si>
  <si>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</si>
  <si>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</si>
  <si>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</si>
  <si>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</si>
  <si>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</si>
  <si>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</si>
  <si>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</si>
  <si>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</si>
  <si>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</si>
  <si>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</si>
  <si>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</si>
  <si>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</si>
  <si>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</si>
  <si>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</si>
  <si>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</si>
  <si>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</si>
  <si>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</si>
  <si>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</si>
  <si>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</si>
  <si>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30802969</t>
  </si>
  <si>
    <t>МУП г. Сочи "Водосток"</t>
  </si>
  <si>
    <t>2320201172</t>
  </si>
  <si>
    <t>232001001</t>
  </si>
  <si>
    <t>06-07-2016 00:00:00</t>
  </si>
  <si>
    <t>30849293</t>
  </si>
  <si>
    <t>МУП г.Сочи "Водоканал"</t>
  </si>
  <si>
    <t>2320242443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</si>
  <si>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</si>
  <si>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</si>
  <si>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</si>
  <si>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</si>
  <si>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</si>
  <si>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</si>
  <si>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</si>
  <si>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30478735</t>
  </si>
  <si>
    <t>МХО ООО "Крюковский водозабор"</t>
  </si>
  <si>
    <t>2348037363</t>
  </si>
  <si>
    <t>234801001</t>
  </si>
  <si>
    <t>10-03-2015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</si>
  <si>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</si>
  <si>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</si>
  <si>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</si>
  <si>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</si>
  <si>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</si>
  <si>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</si>
  <si>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26604087</t>
  </si>
  <si>
    <t>ОАО "Агентство развития Краснодарского края"</t>
  </si>
  <si>
    <t>2309092145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</si>
  <si>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</si>
  <si>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</si>
  <si>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</si>
  <si>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</si>
  <si>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</si>
  <si>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</si>
  <si>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</si>
  <si>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</si>
  <si>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</si>
  <si>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</si>
  <si>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234401001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</si>
  <si>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</si>
  <si>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</si>
  <si>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</si>
  <si>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</si>
  <si>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</si>
  <si>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</si>
  <si>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26992539</t>
  </si>
  <si>
    <t>ОАО "Гиркубс"</t>
  </si>
  <si>
    <t>2329005119</t>
  </si>
  <si>
    <t>26530825</t>
  </si>
  <si>
    <t>ОАО "ЖКС"</t>
  </si>
  <si>
    <t>2340017171</t>
  </si>
  <si>
    <t>25-06-2010 00:00:00</t>
  </si>
  <si>
    <t>26470868</t>
  </si>
  <si>
    <t>ОАО "ЖКУ"</t>
  </si>
  <si>
    <t>2334021236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</si>
  <si>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</si>
  <si>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</si>
  <si>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</si>
  <si>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</si>
  <si>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</si>
  <si>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</si>
  <si>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</si>
  <si>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26473328</t>
  </si>
  <si>
    <t>ОАО "ОСК"</t>
  </si>
  <si>
    <t>2334021211</t>
  </si>
  <si>
    <t>26529737</t>
  </si>
  <si>
    <t>ОАО "Пансионат "Лучезарный"</t>
  </si>
  <si>
    <t>2318029534</t>
  </si>
  <si>
    <t>26355128</t>
  </si>
  <si>
    <t>ОАО "СЗЛ"</t>
  </si>
  <si>
    <t>2341006687</t>
  </si>
  <si>
    <t>234101001</t>
  </si>
  <si>
    <t>12-09-2002 00:00:00</t>
  </si>
  <si>
    <t>26528210</t>
  </si>
  <si>
    <t>ОАО "Санаторий "Магадан"</t>
  </si>
  <si>
    <t>2318001955</t>
  </si>
  <si>
    <t>26473867</t>
  </si>
  <si>
    <t>ОАО "Турбаза "Волна"</t>
  </si>
  <si>
    <t>2355000653</t>
  </si>
  <si>
    <t>26-08-2002 00:00:00</t>
  </si>
  <si>
    <t>26473871</t>
  </si>
  <si>
    <t>ОАО АПСК "Гулькевичский"</t>
  </si>
  <si>
    <t>2329007878</t>
  </si>
  <si>
    <t>26473323</t>
  </si>
  <si>
    <t>ООО  "СК "Октябрь"</t>
  </si>
  <si>
    <t>2333012101</t>
  </si>
  <si>
    <t>28877485</t>
  </si>
  <si>
    <t>ООО "Азовский водоканал"</t>
  </si>
  <si>
    <t>2348036056</t>
  </si>
  <si>
    <t>17-03-2014 00:00:00</t>
  </si>
  <si>
    <t>28870481</t>
  </si>
  <si>
    <t>ООО "Аква"</t>
  </si>
  <si>
    <t>2301079456</t>
  </si>
  <si>
    <t>28-03-2012 00:00:00</t>
  </si>
  <si>
    <t>30813169</t>
  </si>
  <si>
    <t>ООО "Альтернатива"</t>
  </si>
  <si>
    <t>2330036792</t>
  </si>
  <si>
    <t>28-07-2016 00:00:00</t>
  </si>
  <si>
    <t>26551826</t>
  </si>
  <si>
    <t>ООО "Афипский НПЗ"</t>
  </si>
  <si>
    <t>7704214548</t>
  </si>
  <si>
    <t>12-02-2003 00:00:00</t>
  </si>
  <si>
    <t>27356441</t>
  </si>
  <si>
    <t>ООО "Биопотенциал"</t>
  </si>
  <si>
    <t>2309082108</t>
  </si>
  <si>
    <t>29-01-2003 00:00:00</t>
  </si>
  <si>
    <t>26473420</t>
  </si>
  <si>
    <t>ООО "Брюховецкое предприятие отвода и очистки стоков"</t>
  </si>
  <si>
    <t>2327009686</t>
  </si>
  <si>
    <t>31225151</t>
  </si>
  <si>
    <t>ООО "ВВК"</t>
  </si>
  <si>
    <t>2309152852</t>
  </si>
  <si>
    <t>28-10-2016 00:00:00</t>
  </si>
  <si>
    <t>28427074</t>
  </si>
  <si>
    <t>ООО "ВиК Рязанское"</t>
  </si>
  <si>
    <t>2368004687</t>
  </si>
  <si>
    <t>31-05-2013 00:00:00</t>
  </si>
  <si>
    <t>30-12-2020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</si>
  <si>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</si>
  <si>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</si>
  <si>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</si>
  <si>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</si>
  <si>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</si>
  <si>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</si>
  <si>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</si>
  <si>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30920779</t>
  </si>
  <si>
    <t>ООО "Водоканал Крымск"</t>
  </si>
  <si>
    <t>2337034674</t>
  </si>
  <si>
    <t>05-05-2016 00:00:00</t>
  </si>
  <si>
    <t>26468900</t>
  </si>
  <si>
    <t>ООО "Водоканал"</t>
  </si>
  <si>
    <t>2313022180</t>
  </si>
  <si>
    <t>231301001</t>
  </si>
  <si>
    <t>11-05-2007 00:00:00</t>
  </si>
  <si>
    <t>26470803</t>
  </si>
  <si>
    <t>2333011443</t>
  </si>
  <si>
    <t>30803505</t>
  </si>
  <si>
    <t>ООО "Водоотведение"</t>
  </si>
  <si>
    <t>2303026146</t>
  </si>
  <si>
    <t>15-11-2010 00:00:00</t>
  </si>
  <si>
    <t>27991554</t>
  </si>
  <si>
    <t>2373001297</t>
  </si>
  <si>
    <t>02-11-2012 00:00:00</t>
  </si>
  <si>
    <t>26468713</t>
  </si>
  <si>
    <t>ООО "Водоснабжение и канализация"</t>
  </si>
  <si>
    <t>2303025583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</si>
  <si>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</si>
  <si>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</si>
  <si>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</si>
  <si>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</si>
  <si>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30859154</t>
  </si>
  <si>
    <t>ООО "Газпром добыча Оренбург"</t>
  </si>
  <si>
    <t>5610058025</t>
  </si>
  <si>
    <t>561001001</t>
  </si>
  <si>
    <t>10-11-2002 00:00:00</t>
  </si>
  <si>
    <t>30955607</t>
  </si>
  <si>
    <t>ООО "ДИАС"</t>
  </si>
  <si>
    <t>2308237278</t>
  </si>
  <si>
    <t>230801001</t>
  </si>
  <si>
    <t>31237467</t>
  </si>
  <si>
    <t>ООО "Дельта"</t>
  </si>
  <si>
    <t>2308082850</t>
  </si>
  <si>
    <t>06-02-2002 00:00:00</t>
  </si>
  <si>
    <t>27674858</t>
  </si>
  <si>
    <t>ООО "ЕйскВодоканал"</t>
  </si>
  <si>
    <t>2361007449</t>
  </si>
  <si>
    <t>236101001</t>
  </si>
  <si>
    <t>28134153</t>
  </si>
  <si>
    <t>ООО "ЖКХ-Стройсервис"</t>
  </si>
  <si>
    <t>2341016237</t>
  </si>
  <si>
    <t>20-03-2012 00:00:00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</si>
  <si>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</si>
  <si>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</si>
  <si>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</si>
  <si>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</si>
  <si>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</si>
  <si>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</si>
  <si>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</si>
  <si>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</si>
  <si>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</si>
  <si>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</si>
  <si>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</si>
  <si>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</si>
  <si>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</si>
  <si>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</si>
  <si>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</si>
  <si>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</si>
  <si>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</si>
  <si>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</si>
  <si>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</si>
  <si>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</si>
  <si>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</si>
  <si>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</si>
  <si>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</si>
  <si>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30383345</t>
  </si>
  <si>
    <t>ООО "Квадра"</t>
  </si>
  <si>
    <t>2373008895</t>
  </si>
  <si>
    <t>01-12-2015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</si>
  <si>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</si>
  <si>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</si>
  <si>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</si>
  <si>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</si>
  <si>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</si>
  <si>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</si>
  <si>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235301001</t>
  </si>
  <si>
    <t>20-06-2008 00:00:00</t>
  </si>
  <si>
    <t>30384656</t>
  </si>
  <si>
    <t>ООО "Коммунальщик"</t>
  </si>
  <si>
    <t>2345010638</t>
  </si>
  <si>
    <t>234501001</t>
  </si>
  <si>
    <t>23-12-2015 00:00:00</t>
  </si>
  <si>
    <t>31022074</t>
  </si>
  <si>
    <t>2360010022</t>
  </si>
  <si>
    <t>27-10-2017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</si>
  <si>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</si>
  <si>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</si>
  <si>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</si>
  <si>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</si>
  <si>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</si>
  <si>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</si>
  <si>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</si>
  <si>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</si>
  <si>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</si>
  <si>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</si>
  <si>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30371638</t>
  </si>
  <si>
    <t>ООО "Краснодар Водоканал Сервис"</t>
  </si>
  <si>
    <t>2311114100</t>
  </si>
  <si>
    <t>15-12-2008 00:00:00</t>
  </si>
  <si>
    <t>26319792</t>
  </si>
  <si>
    <t>ООО "Краснодар Водоканал"</t>
  </si>
  <si>
    <t>2308111927</t>
  </si>
  <si>
    <t>01-11-2005 00:00:00</t>
  </si>
  <si>
    <t>26473356</t>
  </si>
  <si>
    <t>ООО "Крымские коммунальные сети"</t>
  </si>
  <si>
    <t>2337042210</t>
  </si>
  <si>
    <t>26581869</t>
  </si>
  <si>
    <t>ООО "Кубанская коммунальная компания"</t>
  </si>
  <si>
    <t>2346016720</t>
  </si>
  <si>
    <t>234601001</t>
  </si>
  <si>
    <t>16-06-2010 00:00:00</t>
  </si>
  <si>
    <t>28858932</t>
  </si>
  <si>
    <t>ООО "Кубаньводоканал"</t>
  </si>
  <si>
    <t>2312210286</t>
  </si>
  <si>
    <t>13-01-2014 00:00:00</t>
  </si>
  <si>
    <t>26606488</t>
  </si>
  <si>
    <t>ООО "Кубаньречфлот-сервис"</t>
  </si>
  <si>
    <t>2309121163</t>
  </si>
  <si>
    <t>22-03-2010 00:00:00</t>
  </si>
  <si>
    <t>28967420</t>
  </si>
  <si>
    <t>ООО "Лидер"</t>
  </si>
  <si>
    <t>2309093131</t>
  </si>
  <si>
    <t>13-05-2015 00:00:00</t>
  </si>
  <si>
    <t>31408964</t>
  </si>
  <si>
    <t>ООО "Новый Лазурит"</t>
  </si>
  <si>
    <t>2315168410</t>
  </si>
  <si>
    <t>773101001</t>
  </si>
  <si>
    <t>21-07-2011 00:00:00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</si>
  <si>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</si>
  <si>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</si>
  <si>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</si>
  <si>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</si>
  <si>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</si>
  <si>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</si>
  <si>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</si>
  <si>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</si>
  <si>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26319812</t>
  </si>
  <si>
    <t>ООО "ПХЦ-Алдан"</t>
  </si>
  <si>
    <t>2310073080</t>
  </si>
  <si>
    <t>21-12-2002 00:00:00</t>
  </si>
  <si>
    <t>26468585</t>
  </si>
  <si>
    <t>ООО "Пашковское - Сервис"</t>
  </si>
  <si>
    <t>2312027393</t>
  </si>
  <si>
    <t>28-03-2003 00:00:00</t>
  </si>
  <si>
    <t>26319777</t>
  </si>
  <si>
    <t>ООО "РН-Туапсинский НПЗ"</t>
  </si>
  <si>
    <t>2365004375</t>
  </si>
  <si>
    <t>997250001</t>
  </si>
  <si>
    <t>16-11-2005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</si>
  <si>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</si>
  <si>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</si>
  <si>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</si>
  <si>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</si>
  <si>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</si>
  <si>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</si>
  <si>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</si>
  <si>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</si>
  <si>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</si>
  <si>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</si>
  <si>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</si>
  <si>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31356946</t>
  </si>
  <si>
    <t>ООО "Санаторий "Дюна"</t>
  </si>
  <si>
    <t>2301035890</t>
  </si>
  <si>
    <t>12-01-2011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</si>
  <si>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</si>
  <si>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</si>
  <si>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</si>
  <si>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</si>
  <si>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</si>
  <si>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</si>
  <si>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</si>
  <si>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</si>
  <si>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30924028</t>
  </si>
  <si>
    <t>ООО "Северское водоотведение"</t>
  </si>
  <si>
    <t>2348038254</t>
  </si>
  <si>
    <t>22-06-2017 00:00:00</t>
  </si>
  <si>
    <t>26355044</t>
  </si>
  <si>
    <t>ООО "Славяне"</t>
  </si>
  <si>
    <t>2310097839</t>
  </si>
  <si>
    <t>231001001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</si>
  <si>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</si>
  <si>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</si>
  <si>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</si>
  <si>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</si>
  <si>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</si>
  <si>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</si>
  <si>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</si>
  <si>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</si>
  <si>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</si>
  <si>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26560527</t>
  </si>
  <si>
    <t>ООО "Техкомбытсервис"</t>
  </si>
  <si>
    <t>2353246933</t>
  </si>
  <si>
    <t>18-03-2009 00:00:00</t>
  </si>
  <si>
    <t>30803529</t>
  </si>
  <si>
    <t>ООО "Трансвод"</t>
  </si>
  <si>
    <t>2303026139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</si>
  <si>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</si>
  <si>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</si>
  <si>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</si>
  <si>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</si>
  <si>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</si>
  <si>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</si>
  <si>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</si>
  <si>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</si>
  <si>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</si>
  <si>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</si>
  <si>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</si>
  <si>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</si>
  <si>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</si>
  <si>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28265054</t>
  </si>
  <si>
    <t>ООО "ФКС"</t>
  </si>
  <si>
    <t>2348034370</t>
  </si>
  <si>
    <t>27-12-2012 00:00:00</t>
  </si>
  <si>
    <t>31452505</t>
  </si>
  <si>
    <t>ООО "Центр - Актив"</t>
  </si>
  <si>
    <t>2308124066</t>
  </si>
  <si>
    <t>10-11-2006 00:00:00</t>
  </si>
  <si>
    <t>31159739</t>
  </si>
  <si>
    <t>ООО "Чистый берег"</t>
  </si>
  <si>
    <t>2366003529</t>
  </si>
  <si>
    <t>236601001</t>
  </si>
  <si>
    <t>04-04-2018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</si>
  <si>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</si>
  <si>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</si>
  <si>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</si>
  <si>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</si>
  <si>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</si>
  <si>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</si>
  <si>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</si>
  <si>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31452488</t>
  </si>
  <si>
    <t>ООО "ЮнитКомм"</t>
  </si>
  <si>
    <t>2312291119</t>
  </si>
  <si>
    <t>06-03-2020 00:00:00</t>
  </si>
  <si>
    <t>28870506</t>
  </si>
  <si>
    <t>ООО «Восток»</t>
  </si>
  <si>
    <t>2312184029</t>
  </si>
  <si>
    <t>11-08-2011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</si>
  <si>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</si>
  <si>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</si>
  <si>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</si>
  <si>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</si>
  <si>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</si>
  <si>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</si>
  <si>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</si>
  <si>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</si>
  <si>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</si>
  <si>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</si>
  <si>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</si>
  <si>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</si>
  <si>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</si>
  <si>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</si>
  <si>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</si>
  <si>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</si>
  <si>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</si>
  <si>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</si>
  <si>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</si>
  <si>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</si>
  <si>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</si>
  <si>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</si>
  <si>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</si>
  <si>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26473374</t>
  </si>
  <si>
    <t>ООО ПКФ "Оптимус"</t>
  </si>
  <si>
    <t>2330024349</t>
  </si>
  <si>
    <t>26529735</t>
  </si>
  <si>
    <t>ООО СХФ "Верлиока"</t>
  </si>
  <si>
    <t>2318014048</t>
  </si>
  <si>
    <t>30859276</t>
  </si>
  <si>
    <t>ООО УК "Коммуникации"</t>
  </si>
  <si>
    <t>2311130366</t>
  </si>
  <si>
    <t>13-12-2010 00:00:00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</si>
  <si>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</si>
  <si>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</si>
  <si>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</si>
  <si>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</si>
  <si>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</si>
  <si>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</si>
  <si>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</si>
  <si>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</si>
  <si>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</si>
  <si>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</si>
  <si>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</si>
  <si>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</si>
  <si>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</si>
  <si>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28858983</t>
  </si>
  <si>
    <t>Обособленное подразделение ООО "Свинокомплекс "Развильненский"</t>
  </si>
  <si>
    <t>6163134234</t>
  </si>
  <si>
    <t>01-07-2014 00:00:00</t>
  </si>
  <si>
    <t>31490355</t>
  </si>
  <si>
    <t>Общество с ограниченной ответсвенностью "Павловская коммунальная компания"</t>
  </si>
  <si>
    <t>2360013506</t>
  </si>
  <si>
    <t>31-03-2021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</si>
  <si>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</si>
  <si>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</si>
  <si>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</si>
  <si>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</si>
  <si>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</si>
  <si>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</si>
  <si>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</si>
  <si>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</si>
  <si>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31-12-2020 00:00:00</t>
  </si>
  <si>
    <t>26530248</t>
  </si>
  <si>
    <t>ПАО "Новороссийский морской торговый порт"</t>
  </si>
  <si>
    <t>2315004404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</si>
  <si>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</si>
  <si>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</si>
  <si>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</si>
  <si>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</si>
  <si>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</si>
  <si>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</si>
  <si>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</si>
  <si>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</si>
  <si>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</si>
  <si>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</si>
  <si>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</si>
  <si>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</si>
  <si>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18-01-2010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</si>
  <si>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</si>
  <si>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</si>
  <si>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</si>
  <si>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</si>
  <si>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</si>
  <si>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</si>
  <si>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</si>
  <si>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</si>
  <si>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</si>
  <si>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</si>
  <si>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</si>
  <si>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</si>
  <si>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</si>
  <si>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</si>
  <si>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</si>
  <si>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</si>
  <si>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</si>
  <si>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</si>
  <si>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30903763</t>
  </si>
  <si>
    <t>ФГБУ "ЦЖКУ" МИНОБОРОНЫ РОССИИ</t>
  </si>
  <si>
    <t>7729314745</t>
  </si>
  <si>
    <t>770101001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</si>
  <si>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</si>
  <si>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</si>
  <si>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</si>
  <si>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</si>
  <si>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</si>
  <si>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</si>
  <si>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</si>
  <si>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</si>
  <si>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</si>
  <si>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</si>
  <si>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</si>
  <si>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</si>
  <si>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26355133</t>
  </si>
  <si>
    <t>ФКП "Армавирская биофабрика"</t>
  </si>
  <si>
    <t>2343003392</t>
  </si>
  <si>
    <t>08-11-2002 00:00:00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</si>
  <si>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</si>
  <si>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</si>
  <si>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</si>
  <si>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</si>
  <si>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</si>
  <si>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</si>
  <si>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</si>
  <si>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26355083</t>
  </si>
  <si>
    <t>Филиал "УПП № 422" ФГУП ГУССТ №4 при Спецстрое России</t>
  </si>
  <si>
    <t>2315078029</t>
  </si>
  <si>
    <t>26640656</t>
  </si>
  <si>
    <t>ЮО ИО РАН</t>
  </si>
  <si>
    <t>7727083115</t>
  </si>
  <si>
    <t>230402001</t>
  </si>
  <si>
    <t>27673464</t>
  </si>
  <si>
    <t>филиал "Сочинская ТЭС" АО "Интер РАО - Электрогенерация"</t>
  </si>
  <si>
    <t>7704784450</t>
  </si>
  <si>
    <t>231943001</t>
  </si>
  <si>
    <t>МО_ОКТМО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</si>
  <si>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</si>
  <si>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</si>
  <si>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</si>
  <si>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</si>
  <si>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</si>
  <si>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</si>
  <si>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</si>
  <si>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</si>
  <si>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</si>
  <si>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</si>
  <si>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</si>
  <si>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</si>
  <si>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</si>
  <si>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</si>
  <si>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</si>
  <si>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</si>
  <si>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</si>
  <si>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</si>
  <si>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</si>
  <si>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</si>
  <si>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</si>
  <si>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</si>
  <si>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</si>
  <si>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</si>
  <si>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</si>
  <si>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</si>
  <si>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</si>
  <si>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</si>
  <si>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</si>
  <si>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</si>
  <si>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</si>
  <si>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</si>
  <si>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</si>
  <si>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</si>
  <si>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</si>
  <si>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</si>
  <si>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</si>
  <si>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</si>
  <si>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</si>
  <si>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</si>
  <si>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</si>
  <si>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</si>
  <si>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</si>
  <si>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</si>
  <si>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</si>
  <si>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</si>
  <si>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</si>
  <si>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</si>
  <si>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</si>
  <si>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</si>
  <si>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</si>
  <si>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</si>
  <si>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</si>
  <si>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</si>
  <si>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</si>
  <si>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</si>
  <si>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</si>
  <si>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</si>
  <si>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</si>
  <si>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</si>
  <si>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</si>
  <si>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</si>
  <si>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</si>
  <si>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</si>
  <si>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</si>
  <si>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</si>
  <si>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</si>
  <si>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</si>
  <si>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</si>
  <si>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</si>
  <si>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</si>
  <si>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</si>
  <si>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</si>
  <si>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</si>
  <si>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</si>
  <si>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</si>
  <si>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</si>
  <si>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</si>
  <si>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</si>
  <si>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</si>
  <si>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</si>
  <si>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</si>
  <si>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</si>
  <si>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</si>
  <si>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</si>
  <si>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</si>
  <si>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</si>
  <si>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</si>
  <si>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</si>
  <si>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</si>
  <si>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</si>
  <si>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</si>
  <si>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</si>
  <si>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</si>
  <si>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</si>
  <si>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</si>
  <si>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</si>
  <si>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</si>
  <si>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</si>
  <si>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</si>
  <si>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</si>
  <si>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</si>
  <si>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</si>
  <si>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</si>
  <si>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</si>
  <si>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</si>
  <si>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</si>
  <si>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</si>
  <si>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</si>
  <si>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</si>
  <si>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</si>
  <si>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</si>
  <si>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</si>
  <si>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</si>
  <si>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</si>
  <si>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</si>
  <si>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</si>
  <si>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</si>
  <si>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</si>
  <si>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</si>
  <si>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</si>
  <si>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</si>
  <si>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</si>
  <si>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</si>
  <si>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</si>
  <si>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</si>
  <si>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</si>
  <si>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</si>
  <si>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</si>
  <si>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</si>
  <si>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</si>
  <si>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</si>
  <si>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</si>
  <si>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</si>
  <si>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</si>
  <si>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</si>
  <si>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</si>
  <si>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</si>
  <si>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</si>
  <si>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</si>
  <si>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</si>
  <si>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</si>
  <si>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</si>
  <si>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</si>
  <si>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</si>
  <si>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</si>
  <si>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</si>
  <si>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</si>
  <si>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</si>
  <si>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</si>
  <si>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</si>
  <si>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</si>
  <si>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</si>
  <si>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</si>
  <si>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</si>
  <si>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</si>
  <si>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</si>
  <si>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</si>
  <si>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</si>
  <si>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</si>
  <si>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</si>
  <si>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</si>
  <si>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</si>
  <si>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</si>
  <si>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</si>
  <si>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</si>
  <si>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</si>
  <si>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</si>
  <si>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</si>
  <si>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</si>
  <si>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</si>
  <si>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</si>
  <si>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</si>
  <si>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</si>
  <si>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</si>
  <si>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</si>
  <si>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</si>
  <si>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</si>
  <si>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</si>
  <si>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</si>
  <si>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</si>
  <si>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</si>
  <si>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</si>
  <si>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</si>
  <si>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</si>
  <si>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</si>
  <si>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</si>
  <si>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</si>
  <si>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</si>
  <si>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</si>
  <si>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</si>
  <si>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</si>
  <si>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</si>
  <si>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</si>
  <si>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</si>
  <si>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</si>
  <si>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</si>
  <si>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</si>
  <si>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</si>
  <si>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</si>
  <si>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</si>
  <si>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</si>
  <si>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</si>
  <si>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</si>
  <si>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</si>
  <si>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</si>
  <si>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</si>
  <si>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</si>
  <si>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</si>
  <si>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</si>
  <si>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</si>
  <si>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</si>
  <si>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</si>
  <si>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</si>
  <si>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</si>
  <si>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</si>
  <si>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</si>
  <si>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</si>
  <si>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</si>
  <si>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</si>
  <si>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</si>
  <si>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</si>
  <si>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</si>
  <si>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</si>
  <si>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</si>
  <si>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</si>
  <si>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</si>
  <si>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</si>
  <si>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</si>
  <si>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</si>
  <si>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</si>
  <si>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</si>
  <si>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</si>
  <si>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</si>
  <si>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</si>
  <si>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</si>
  <si>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</si>
  <si>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</si>
  <si>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</si>
  <si>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</si>
  <si>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</si>
  <si>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</si>
  <si>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</si>
  <si>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</si>
  <si>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</si>
  <si>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</si>
  <si>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</si>
  <si>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</si>
  <si>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</si>
  <si>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</si>
  <si>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</si>
  <si>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</si>
  <si>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</si>
  <si>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</si>
  <si>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</si>
  <si>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</si>
  <si>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</si>
  <si>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</si>
  <si>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</si>
  <si>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</si>
  <si>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</si>
  <si>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</si>
  <si>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</si>
  <si>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</si>
  <si>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</si>
  <si>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</si>
  <si>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</si>
  <si>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</si>
  <si>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</si>
  <si>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</si>
  <si>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</si>
  <si>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</si>
  <si>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</si>
  <si>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</si>
  <si>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</si>
  <si>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</si>
  <si>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</si>
  <si>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</si>
  <si>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</si>
  <si>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</si>
  <si>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</si>
  <si>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</si>
  <si>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</si>
  <si>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</si>
  <si>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</si>
  <si>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</si>
  <si>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</si>
  <si>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</si>
  <si>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</si>
  <si>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</si>
  <si>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</si>
  <si>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</si>
  <si>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</si>
  <si>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</si>
  <si>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</si>
  <si>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</si>
  <si>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</si>
  <si>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</si>
  <si>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</si>
  <si>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</si>
  <si>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</si>
  <si>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</si>
  <si>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</si>
  <si>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</si>
  <si>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</si>
  <si>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</si>
  <si>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</si>
  <si>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</si>
  <si>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</si>
  <si>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</si>
  <si>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</si>
  <si>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</si>
  <si>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</si>
  <si>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</si>
  <si>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</si>
  <si>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</si>
  <si>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</si>
  <si>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</si>
  <si>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</si>
  <si>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</si>
  <si>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</si>
  <si>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</si>
  <si>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</si>
  <si>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</si>
  <si>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</si>
  <si>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</si>
  <si>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</si>
  <si>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</si>
  <si>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</si>
  <si>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</si>
  <si>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</si>
  <si>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</si>
  <si>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</si>
  <si>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</si>
  <si>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</si>
  <si>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</si>
  <si>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</si>
  <si>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</si>
  <si>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</si>
  <si>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</si>
  <si>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</si>
  <si>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</si>
  <si>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</si>
  <si>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</si>
  <si>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</si>
  <si>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</si>
  <si>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</si>
  <si>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</si>
  <si>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</si>
  <si>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</si>
  <si>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</si>
  <si>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</si>
  <si>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</si>
  <si>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</si>
  <si>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</si>
  <si>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</si>
  <si>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</si>
  <si>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</si>
  <si>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</si>
  <si>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</si>
  <si>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</si>
  <si>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</si>
  <si>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</si>
  <si>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</si>
  <si>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</si>
  <si>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</si>
  <si>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</si>
  <si>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</si>
  <si>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</si>
  <si>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</si>
  <si>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</si>
  <si>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</si>
  <si>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</si>
  <si>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</si>
  <si>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</si>
  <si>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</si>
  <si>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</si>
  <si>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</si>
  <si>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</si>
  <si>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</si>
  <si>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</si>
  <si>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</si>
  <si>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</si>
  <si>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</si>
  <si>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</si>
  <si>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</si>
  <si>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</si>
  <si>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</si>
  <si>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</si>
  <si>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</si>
  <si>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</si>
  <si>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</si>
  <si>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</si>
  <si>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</si>
  <si>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</si>
  <si>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</si>
  <si>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</si>
  <si>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</si>
  <si>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</si>
  <si>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</si>
  <si>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</si>
  <si>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</si>
  <si>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</si>
  <si>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</si>
  <si>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</si>
  <si>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</si>
  <si>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</si>
  <si>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</si>
  <si>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</si>
  <si>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</si>
  <si>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</si>
  <si>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</si>
  <si>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</si>
  <si>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</si>
  <si>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</si>
  <si>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</si>
  <si>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</si>
  <si>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</si>
  <si>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</si>
  <si>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</si>
  <si>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</si>
  <si>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</si>
  <si>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</si>
  <si>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</si>
  <si>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</si>
  <si>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</si>
  <si>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</si>
  <si>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</si>
  <si>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</si>
  <si>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</si>
  <si>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</si>
  <si>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</si>
  <si>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</si>
  <si>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</si>
  <si>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</si>
  <si>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</si>
  <si>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</si>
  <si>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</si>
  <si>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</si>
  <si>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</si>
  <si>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</si>
  <si>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</si>
  <si>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</si>
  <si>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</si>
  <si>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</si>
  <si>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</si>
  <si>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</si>
  <si>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</si>
  <si>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</si>
  <si>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</si>
  <si>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</si>
  <si>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</si>
  <si>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</si>
  <si>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</si>
  <si>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</si>
  <si>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</si>
  <si>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</si>
  <si>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</si>
  <si>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</si>
  <si>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</si>
  <si>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</si>
  <si>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</si>
  <si>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</si>
  <si>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</si>
  <si>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</si>
  <si>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</si>
  <si>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</si>
  <si>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</si>
  <si>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</si>
  <si>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</si>
  <si>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</si>
  <si>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</si>
  <si>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</si>
  <si>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</si>
  <si>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</si>
  <si>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</si>
  <si>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</si>
  <si>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</si>
  <si>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</si>
  <si>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</si>
  <si>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</si>
  <si>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</si>
  <si>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</si>
  <si>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</si>
  <si>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</si>
  <si>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</si>
  <si>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</si>
  <si>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</si>
  <si>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</si>
  <si>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</si>
  <si>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</si>
  <si>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</si>
  <si>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</si>
  <si>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</si>
  <si>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</si>
  <si>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</si>
  <si>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</si>
  <si>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</si>
  <si>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</si>
  <si>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</si>
  <si>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</si>
  <si>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</si>
  <si>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</si>
  <si>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</si>
  <si>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</si>
  <si>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</si>
  <si>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</si>
  <si>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</si>
  <si>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</si>
  <si>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</si>
  <si>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</si>
  <si>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</si>
  <si>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</si>
  <si>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</si>
  <si>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</si>
  <si>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</si>
  <si>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</si>
  <si>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</si>
  <si>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</si>
  <si>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</si>
  <si>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</si>
  <si>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</si>
  <si>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</si>
  <si>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</si>
  <si>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</si>
  <si>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</si>
  <si>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</si>
  <si>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</si>
  <si>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</si>
  <si>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</si>
  <si>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</si>
  <si>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</si>
  <si>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</si>
  <si>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</si>
  <si>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</si>
  <si>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</si>
  <si>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</si>
  <si>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</si>
  <si>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</si>
  <si>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</si>
  <si>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</si>
  <si>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</si>
  <si>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</si>
  <si>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</si>
  <si>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</si>
  <si>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</si>
  <si>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</si>
  <si>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</si>
  <si>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</si>
  <si>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</si>
  <si>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</si>
  <si>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</si>
  <si>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</si>
  <si>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</si>
  <si>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</si>
  <si>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</si>
  <si>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</si>
  <si>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</si>
  <si>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</si>
  <si>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</si>
  <si>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</si>
  <si>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</si>
  <si>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</si>
  <si>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</si>
  <si>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</si>
  <si>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</si>
  <si>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</si>
  <si>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</si>
  <si>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</si>
  <si>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</si>
  <si>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</si>
  <si>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</si>
  <si>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</si>
  <si>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</si>
  <si>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</si>
  <si>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</si>
  <si>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</si>
  <si>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</si>
  <si>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</si>
  <si>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</si>
  <si>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</si>
  <si>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</si>
  <si>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</si>
  <si>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</si>
  <si>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</si>
  <si>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</si>
  <si>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</si>
  <si>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</si>
  <si>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</si>
  <si>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</si>
  <si>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</si>
  <si>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</si>
  <si>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</si>
  <si>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</si>
  <si>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</si>
  <si>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</si>
  <si>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</si>
  <si>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</si>
  <si>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</si>
  <si>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</si>
  <si>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</si>
  <si>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</si>
  <si>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</si>
  <si>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</si>
  <si>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</si>
  <si>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</si>
  <si>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</si>
  <si>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</si>
  <si>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</si>
  <si>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</si>
  <si>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</si>
  <si>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</si>
  <si>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</si>
  <si>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</si>
  <si>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</si>
  <si>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</si>
  <si>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</si>
  <si>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</si>
  <si>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</si>
  <si>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</si>
  <si>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</si>
  <si>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</si>
  <si>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</si>
  <si>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</si>
  <si>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</si>
  <si>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</si>
  <si>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</si>
  <si>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</si>
  <si>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</si>
  <si>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</si>
  <si>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</si>
  <si>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</si>
  <si>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</si>
  <si>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</si>
  <si>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</si>
  <si>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</si>
  <si>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</si>
  <si>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</si>
  <si>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</si>
  <si>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</si>
  <si>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</si>
  <si>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</si>
  <si>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</si>
  <si>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</si>
  <si>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</si>
  <si>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</si>
  <si>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</si>
  <si>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</si>
  <si>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</si>
  <si>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</si>
  <si>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</si>
  <si>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</si>
  <si>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</si>
  <si>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</si>
  <si>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</si>
  <si>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</si>
  <si>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</si>
  <si>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</si>
  <si>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</si>
  <si>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</si>
  <si>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</si>
  <si>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</si>
  <si>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</si>
  <si>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</si>
  <si>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</si>
  <si>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</si>
  <si>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</si>
  <si>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</si>
  <si>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</si>
  <si>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</si>
  <si>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</si>
  <si>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</si>
  <si>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</si>
  <si>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</si>
  <si>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</si>
  <si>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</si>
  <si>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</si>
  <si>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</si>
  <si>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</si>
  <si>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</si>
  <si>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</si>
  <si>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</si>
  <si>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</si>
  <si>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</si>
  <si>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</si>
  <si>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</si>
  <si>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</si>
  <si>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</si>
  <si>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</si>
  <si>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</si>
  <si>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</si>
  <si>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</si>
  <si>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</si>
  <si>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</si>
  <si>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</si>
  <si>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</si>
  <si>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</si>
  <si>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</si>
  <si>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</si>
  <si>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</si>
  <si>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</si>
  <si>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</si>
  <si>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</si>
  <si>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</si>
  <si>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</si>
  <si>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</si>
  <si>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</si>
  <si>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</si>
  <si>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</si>
  <si>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</si>
  <si>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</si>
  <si>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</si>
  <si>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</si>
  <si>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</si>
  <si>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</si>
  <si>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</si>
  <si>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</si>
  <si>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</si>
  <si>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</si>
  <si>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</si>
  <si>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</si>
  <si>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</si>
  <si>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</si>
  <si>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</si>
  <si>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</si>
  <si>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</si>
  <si>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</si>
  <si>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</si>
  <si>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</si>
  <si>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</si>
  <si>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</si>
  <si>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</si>
  <si>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</si>
  <si>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</si>
  <si>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</si>
  <si>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</si>
  <si>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</si>
  <si>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</si>
  <si>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</si>
  <si>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</si>
  <si>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</si>
  <si>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</si>
  <si>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</si>
  <si>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</si>
  <si>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</si>
  <si>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</si>
  <si>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</si>
  <si>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</si>
  <si>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</si>
  <si>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</si>
  <si>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</si>
  <si>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</si>
  <si>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</si>
  <si>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</si>
  <si>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</si>
  <si>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</si>
  <si>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</si>
  <si>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</si>
  <si>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</si>
  <si>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</si>
  <si>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</si>
  <si>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</si>
  <si>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</si>
  <si>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</si>
  <si>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</si>
  <si>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</si>
  <si>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</si>
  <si>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</si>
  <si>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</si>
  <si>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</si>
  <si>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</si>
  <si>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</si>
  <si>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</si>
  <si>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</si>
  <si>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</si>
  <si>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</si>
  <si>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</si>
  <si>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</si>
  <si>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</si>
  <si>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</si>
  <si>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</si>
  <si>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</si>
  <si>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</si>
  <si>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</si>
  <si>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</si>
  <si>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</si>
  <si>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</si>
  <si>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</si>
  <si>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</si>
  <si>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</si>
  <si>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</si>
  <si>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</si>
  <si>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</si>
  <si>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</si>
  <si>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</si>
  <si>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</si>
  <si>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</si>
  <si>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</si>
  <si>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</si>
  <si>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</si>
  <si>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</si>
  <si>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</si>
  <si>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</si>
  <si>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</si>
  <si>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</si>
  <si>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</si>
  <si>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</si>
  <si>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</si>
  <si>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</si>
  <si>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</si>
  <si>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</si>
  <si>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</si>
  <si>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</si>
  <si>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</si>
  <si>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</si>
  <si>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</si>
  <si>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</si>
  <si>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</si>
  <si>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</si>
  <si>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</si>
  <si>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</si>
  <si>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</si>
  <si>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</si>
  <si>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</si>
  <si>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</si>
  <si>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</si>
  <si>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</si>
  <si>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</si>
  <si>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</si>
  <si>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</si>
  <si>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</si>
  <si>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</si>
  <si>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</si>
  <si>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</si>
  <si>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</si>
  <si>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</si>
  <si>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</si>
  <si>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</si>
  <si>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</si>
  <si>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</si>
  <si>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</si>
  <si>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</si>
  <si>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</si>
  <si>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</si>
  <si>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</si>
  <si>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</si>
  <si>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</si>
  <si>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</si>
  <si>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</si>
  <si>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</si>
  <si>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</si>
  <si>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</si>
  <si>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</si>
  <si>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</si>
  <si>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</si>
  <si>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</si>
  <si>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</si>
  <si>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</si>
  <si>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</si>
  <si>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</si>
  <si>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Передача+Сбыт</t>
  </si>
  <si>
    <t>Без дифференциации</t>
  </si>
  <si>
    <t>первичное раскрытие информации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</si>
  <si>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</si>
  <si>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</si>
  <si>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</si>
  <si>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</si>
  <si>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</si>
  <si>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питьевую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</si>
  <si>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</si>
  <si>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</si>
  <si>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</si>
  <si>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</si>
  <si>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</si>
  <si>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</si>
  <si>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</si>
  <si>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</si>
  <si>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</si>
  <si>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</si>
  <si>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</si>
  <si>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</si>
  <si>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</si>
  <si>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</si>
  <si>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</si>
  <si>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</si>
  <si>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</si>
  <si>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</si>
  <si>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</si>
  <si>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</si>
  <si>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</si>
  <si>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</si>
  <si>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</si>
  <si>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</si>
  <si>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артезианскую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</si>
  <si>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</si>
  <si>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</si>
  <si>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</si>
  <si>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</si>
  <si>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</si>
  <si>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</si>
  <si>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</si>
  <si>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</si>
  <si>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3.11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</si>
  <si>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</si>
  <si>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</si>
  <si>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</si>
  <si>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</si>
  <si>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</si>
  <si>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</si>
  <si>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</si>
  <si>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</si>
  <si>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</si>
  <si>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</si>
  <si>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</si>
  <si>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</si>
  <si>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</si>
  <si>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</si>
  <si>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</si>
  <si>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</si>
  <si>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</si>
  <si>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</si>
  <si>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</si>
  <si>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</si>
  <si>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</si>
  <si>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</si>
  <si>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3.12.1</t>
  </si>
  <si>
    <t>Информация о предложении об установлении тарифов в сфере водоотведения на очередной период регулирования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</si>
  <si>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</si>
  <si>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</si>
  <si>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</si>
  <si>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</si>
  <si>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</si>
  <si>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</si>
  <si>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</si>
  <si>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</si>
  <si>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</si>
  <si>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Добавить вариант …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</si>
  <si>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</si>
  <si>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</si>
  <si>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</si>
  <si>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</si>
  <si>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</si>
  <si>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</si>
  <si>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3.12.2</t>
  </si>
  <si>
    <t>Информация о предложении величин тарифов на водоотведение, транспортировку воды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</si>
  <si>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</si>
  <si>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</si>
  <si>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</si>
  <si>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</si>
  <si>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</si>
  <si>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</si>
  <si>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</si>
  <si>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</si>
  <si>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</si>
  <si>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</si>
  <si>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</si>
  <si>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</si>
  <si>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</si>
  <si>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</si>
  <si>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</si>
  <si>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</si>
  <si>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</si>
  <si>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</si>
  <si>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</si>
  <si>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</si>
  <si>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</si>
  <si>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</si>
  <si>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</si>
  <si>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</si>
  <si>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</si>
  <si>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</si>
  <si>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</si>
  <si>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</si>
  <si>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</si>
  <si>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</si>
  <si>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</si>
  <si>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</si>
  <si>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</si>
  <si>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</si>
  <si>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</si>
  <si>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</si>
  <si>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</si>
  <si>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</si>
  <si>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</si>
  <si>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</si>
  <si>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водоотведения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</si>
  <si>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</si>
  <si>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</si>
  <si>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</si>
  <si>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водоотведения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</si>
  <si>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</si>
  <si>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</si>
  <si>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</si>
  <si>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</si>
  <si>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</si>
  <si>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</si>
  <si>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</si>
  <si>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</si>
  <si>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</si>
  <si>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</si>
  <si>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</si>
  <si>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</si>
  <si>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</si>
  <si>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</si>
  <si>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</si>
  <si>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</si>
  <si>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</si>
  <si>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</si>
  <si>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</si>
  <si>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</si>
  <si>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</si>
  <si>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</si>
  <si>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</si>
  <si>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</si>
  <si>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</si>
  <si>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</si>
  <si>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</si>
  <si>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</si>
  <si>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</si>
  <si>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</si>
  <si>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</si>
  <si>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</si>
  <si>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</si>
  <si>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</si>
  <si>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</si>
  <si>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</si>
  <si>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</si>
  <si>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</si>
  <si>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</si>
  <si>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</si>
  <si>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</si>
  <si>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</si>
  <si>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</si>
  <si>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</si>
  <si>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</si>
  <si>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</si>
  <si>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</si>
  <si>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</si>
  <si>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</si>
  <si>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29.04.2021 17:17:35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</si>
  <si>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</si>
  <si>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</si>
  <si>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</si>
  <si>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</si>
  <si>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</si>
  <si>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</si>
  <si>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</si>
  <si>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</si>
  <si>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</si>
  <si>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</si>
  <si>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</si>
  <si>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</si>
  <si>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</si>
  <si>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</si>
  <si>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</si>
  <si>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</si>
  <si>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</si>
  <si>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</si>
  <si>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</si>
  <si>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</si>
  <si>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</si>
  <si>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</si>
  <si>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</si>
  <si>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</si>
  <si>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</si>
  <si>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</si>
  <si>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</si>
  <si>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</si>
  <si>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</si>
  <si>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</si>
  <si>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</si>
  <si>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</si>
  <si>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</si>
  <si>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</si>
  <si>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</si>
  <si>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</si>
  <si>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</si>
  <si>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</si>
  <si>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</si>
  <si>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</si>
  <si>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</si>
  <si>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</si>
  <si>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</si>
  <si>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</si>
  <si>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</si>
  <si>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</si>
  <si>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</si>
  <si>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</si>
  <si>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</si>
  <si>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</si>
  <si>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</si>
  <si>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</si>
  <si>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</si>
  <si>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</si>
  <si>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</si>
  <si>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</si>
  <si>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</si>
  <si>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</si>
  <si>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</si>
  <si>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</si>
  <si>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</si>
  <si>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</si>
  <si>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</si>
  <si>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</si>
  <si>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</si>
  <si>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</si>
  <si>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</si>
  <si>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</si>
  <si>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</si>
  <si>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</si>
  <si>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</si>
  <si>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</si>
  <si>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</si>
  <si>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</si>
  <si>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</si>
  <si>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</si>
  <si>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</si>
  <si>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</si>
  <si>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</si>
  <si>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</si>
  <si>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</si>
  <si>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</si>
  <si>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</si>
  <si>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</si>
  <si>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</si>
  <si>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</si>
  <si>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</si>
  <si>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</si>
  <si>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</si>
  <si>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</si>
  <si>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</si>
  <si>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</si>
  <si>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</si>
  <si>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</si>
  <si>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</si>
  <si>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ВО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</si>
  <si>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</si>
  <si>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</si>
  <si>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</si>
  <si>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</si>
  <si>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</si>
  <si>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</si>
  <si>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</si>
  <si>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</si>
  <si>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</si>
  <si>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</si>
  <si>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</si>
  <si>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</si>
  <si>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</si>
  <si>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</si>
  <si>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</si>
  <si>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</si>
  <si>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</si>
  <si>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</si>
  <si>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</si>
  <si>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</si>
  <si>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</si>
  <si>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канализационной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</si>
  <si>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</si>
  <si>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</si>
  <si>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</si>
  <si>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</si>
  <si>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</si>
  <si>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</si>
  <si>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</si>
  <si>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</si>
  <si>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</si>
  <si>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</si>
  <si>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</si>
  <si>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</si>
  <si>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</si>
  <si>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</si>
  <si>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</si>
  <si>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</si>
  <si>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</si>
  <si>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</si>
  <si>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et_List13_1</t>
  </si>
  <si>
    <t>et_List14_1_1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</si>
  <si>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</si>
  <si>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et_List14_1_4</t>
  </si>
  <si>
    <t>et_List14_1_2</t>
  </si>
  <si>
    <t>et_List14_1_3</t>
  </si>
  <si>
    <t>et_List05(_1,_2,_3,_4)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</si>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</sst>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09]m/d/yyyy\ h:mm"/>
    <numFmt numFmtId="175" formatCode="[$-409]m/d/yyyy"/>
    <numFmt numFmtId="176" formatCode="000000"/>
  </numFmts>
  <fonts count="75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54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0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"/>
      <color indexed="10"/>
      <name val="Tahoma"/>
      <family val="2"/>
    </font>
    <font>
      <sz val="1"/>
      <color indexed="8"/>
      <name val="Tahoma"/>
      <family val="2"/>
    </font>
    <font>
      <sz val="11"/>
      <color indexed="44"/>
      <name val="Wingdings 2"/>
      <family val="1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4"/>
      <name val="Tahoma"/>
      <family val="2"/>
    </font>
    <font>
      <sz val="9"/>
      <color indexed="53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18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4"/>
      <name val="Wingdings 2"/>
      <family val="1"/>
    </font>
    <font>
      <sz val="18"/>
      <color indexed="8"/>
      <name val="Tahoma"/>
      <family val="2"/>
    </font>
    <font>
      <sz val="9"/>
      <name val="Courier New"/>
      <family val="3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75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8" fontId="0" fillId="0" borderId="0" applyBorder="0" applyProtection="0">
      <alignment vertical="top"/>
    </xf>
    <xf numFmtId="169" fontId="3" fillId="2" borderId="0">
      <alignment/>
      <protection locked="0"/>
    </xf>
    <xf numFmtId="165" fontId="4" fillId="0" borderId="0" applyBorder="0" applyProtection="0">
      <alignment vertical="center"/>
    </xf>
    <xf numFmtId="170" fontId="3" fillId="2" borderId="0">
      <alignment/>
      <protection locked="0"/>
    </xf>
    <xf numFmtId="171" fontId="3" fillId="2" borderId="0">
      <alignment/>
      <protection locked="0"/>
    </xf>
    <xf numFmtId="164" fontId="5" fillId="0" borderId="0" applyBorder="0" applyProtection="0">
      <alignment vertical="top"/>
    </xf>
    <xf numFmtId="164" fontId="6" fillId="3" borderId="1">
      <alignment vertical="top"/>
      <protection/>
    </xf>
    <xf numFmtId="164" fontId="7" fillId="0" borderId="0" applyBorder="0" applyProtection="0">
      <alignment vertical="top"/>
    </xf>
    <xf numFmtId="164" fontId="8" fillId="0" borderId="0" applyBorder="0" applyProtection="0">
      <alignment vertical="top"/>
    </xf>
    <xf numFmtId="165" fontId="2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Border="0" applyProtection="0">
      <alignment vertical="top"/>
    </xf>
    <xf numFmtId="165" fontId="11" fillId="0" borderId="0" applyBorder="0">
      <alignment horizontal="center" vertical="center" wrapText="1"/>
      <protection/>
    </xf>
    <xf numFmtId="165" fontId="12" fillId="0" borderId="0" applyBorder="0">
      <alignment horizontal="center" vertical="center" wrapText="1"/>
      <protection/>
    </xf>
    <xf numFmtId="172" fontId="3" fillId="2" borderId="0" applyBorder="0">
      <alignment horizontal="right"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4" fillId="0" borderId="0">
      <alignment/>
      <protection/>
    </xf>
    <xf numFmtId="164" fontId="0" fillId="5" borderId="0" applyBorder="0">
      <alignment vertical="top"/>
      <protection/>
    </xf>
    <xf numFmtId="164" fontId="3" fillId="0" borderId="0" applyBorder="0">
      <alignment vertical="top"/>
      <protection/>
    </xf>
    <xf numFmtId="164" fontId="0" fillId="0" borderId="0" applyBorder="0">
      <alignment vertical="top"/>
      <protection/>
    </xf>
    <xf numFmtId="164" fontId="3" fillId="5" borderId="0" applyBorder="0">
      <alignment vertical="top"/>
      <protection/>
    </xf>
    <xf numFmtId="164" fontId="0" fillId="6" borderId="0" applyBorder="0">
      <alignment vertical="top"/>
      <protection/>
    </xf>
    <xf numFmtId="165" fontId="14" fillId="0" borderId="0">
      <alignment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4" fontId="3" fillId="0" borderId="0" applyBorder="0">
      <alignment vertical="top"/>
      <protection/>
    </xf>
    <xf numFmtId="165" fontId="13" fillId="0" borderId="0">
      <alignment/>
      <protection/>
    </xf>
    <xf numFmtId="165" fontId="14" fillId="0" borderId="0">
      <alignment/>
      <protection/>
    </xf>
    <xf numFmtId="164" fontId="3" fillId="0" borderId="0" applyBorder="0">
      <alignment vertical="top"/>
      <protection/>
    </xf>
    <xf numFmtId="165" fontId="14" fillId="0" borderId="0">
      <alignment/>
      <protection/>
    </xf>
    <xf numFmtId="165" fontId="3" fillId="0" borderId="0">
      <alignment horizontal="left" vertical="center"/>
      <protection/>
    </xf>
    <xf numFmtId="165" fontId="14" fillId="0" borderId="0">
      <alignment/>
      <protection/>
    </xf>
    <xf numFmtId="165" fontId="14" fillId="0" borderId="0">
      <alignment/>
      <protection/>
    </xf>
    <xf numFmtId="165" fontId="13" fillId="0" borderId="0">
      <alignment/>
      <protection/>
    </xf>
  </cellStyleXfs>
  <cellXfs count="668">
    <xf numFmtId="164" fontId="0" fillId="0" borderId="0" xfId="0" applyAlignment="1">
      <alignment vertical="top"/>
    </xf>
    <xf numFmtId="164" fontId="3" fillId="0" borderId="0" xfId="53" applyBorder="1">
      <alignment vertical="top"/>
      <protection/>
    </xf>
    <xf numFmtId="164" fontId="15" fillId="0" borderId="0" xfId="0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Border="1" applyAlignment="1">
      <alignment vertical="top"/>
    </xf>
    <xf numFmtId="164" fontId="0" fillId="0" borderId="0" xfId="0" applyAlignment="1" applyProtection="1">
      <alignment vertical="top"/>
      <protection/>
    </xf>
    <xf numFmtId="165" fontId="6" fillId="3" borderId="3" xfId="48" applyNumberFormat="1" applyFont="1" applyFill="1" applyBorder="1" applyAlignment="1" applyProtection="1">
      <alignment horizontal="left" vertical="center" wrapText="1" indent="2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6" fillId="6" borderId="0" xfId="61" applyFont="1" applyFill="1" applyBorder="1" applyAlignment="1">
      <alignment wrapText="1"/>
      <protection/>
    </xf>
    <xf numFmtId="164" fontId="17" fillId="6" borderId="5" xfId="61" applyFont="1" applyFill="1" applyBorder="1" applyAlignment="1" applyProtection="1">
      <alignment vertical="center" wrapText="1"/>
      <protection/>
    </xf>
    <xf numFmtId="165" fontId="16" fillId="6" borderId="0" xfId="61" applyNumberFormat="1" applyFont="1" applyFill="1" applyBorder="1" applyAlignment="1" applyProtection="1">
      <alignment horizontal="justify" vertical="top" wrapText="1"/>
      <protection/>
    </xf>
    <xf numFmtId="164" fontId="17" fillId="6" borderId="5" xfId="61" applyFont="1" applyFill="1" applyBorder="1" applyAlignment="1" applyProtection="1">
      <alignment horizontal="center" vertical="center" wrapText="1"/>
      <protection/>
    </xf>
    <xf numFmtId="164" fontId="18" fillId="6" borderId="4" xfId="61" applyFont="1" applyFill="1" applyBorder="1" applyAlignment="1">
      <alignment horizontal="left" vertical="center" wrapText="1"/>
      <protection/>
    </xf>
    <xf numFmtId="164" fontId="18" fillId="6" borderId="0" xfId="61" applyFont="1" applyFill="1" applyBorder="1" applyAlignment="1">
      <alignment horizontal="left" vertical="center" wrapText="1"/>
      <protection/>
    </xf>
    <xf numFmtId="164" fontId="16" fillId="6" borderId="4" xfId="61" applyFont="1" applyFill="1" applyBorder="1" applyAlignment="1">
      <alignment wrapText="1"/>
      <protection/>
    </xf>
    <xf numFmtId="164" fontId="0" fillId="2" borderId="1" xfId="58" applyFont="1" applyFill="1" applyBorder="1" applyAlignment="1" applyProtection="1">
      <alignment horizontal="center" vertical="center" wrapText="1"/>
      <protection/>
    </xf>
    <xf numFmtId="164" fontId="16" fillId="6" borderId="4" xfId="61" applyFont="1" applyFill="1" applyBorder="1" applyAlignment="1">
      <alignment vertical="center" wrapText="1"/>
      <protection/>
    </xf>
    <xf numFmtId="164" fontId="0" fillId="7" borderId="1" xfId="58" applyFont="1" applyFill="1" applyBorder="1" applyAlignment="1" applyProtection="1">
      <alignment horizontal="center" vertical="center" wrapText="1"/>
      <protection/>
    </xf>
    <xf numFmtId="164" fontId="16" fillId="6" borderId="4" xfId="61" applyFont="1" applyFill="1" applyBorder="1" applyAlignment="1">
      <alignment horizontal="left" vertical="center" wrapText="1"/>
      <protection/>
    </xf>
    <xf numFmtId="164" fontId="0" fillId="8" borderId="1" xfId="58" applyFont="1" applyFill="1" applyBorder="1" applyAlignment="1" applyProtection="1">
      <alignment horizontal="center" vertical="center" wrapText="1"/>
      <protection/>
    </xf>
    <xf numFmtId="164" fontId="0" fillId="9" borderId="1" xfId="58" applyFont="1" applyFill="1" applyBorder="1" applyAlignment="1" applyProtection="1">
      <alignment horizontal="center" vertical="center" wrapText="1"/>
      <protection/>
    </xf>
    <xf numFmtId="164" fontId="16" fillId="6" borderId="0" xfId="61" applyFont="1" applyFill="1" applyBorder="1" applyAlignment="1">
      <alignment horizontal="left" vertical="top" wrapText="1" indent="2"/>
      <protection/>
    </xf>
    <xf numFmtId="165" fontId="16" fillId="6" borderId="0" xfId="61" applyNumberFormat="1" applyFont="1" applyFill="1" applyBorder="1" applyAlignment="1">
      <alignment horizontal="justify" vertical="center" wrapText="1"/>
      <protection/>
    </xf>
    <xf numFmtId="164" fontId="19" fillId="0" borderId="0" xfId="20" applyFont="1" applyBorder="1" applyAlignment="1" applyProtection="1">
      <alignment vertical="top"/>
      <protection/>
    </xf>
    <xf numFmtId="165" fontId="16" fillId="6" borderId="0" xfId="61" applyNumberFormat="1" applyFont="1" applyFill="1" applyBorder="1" applyAlignment="1">
      <alignment horizontal="justify" vertical="top" wrapText="1"/>
      <protection/>
    </xf>
    <xf numFmtId="164" fontId="19" fillId="0" borderId="0" xfId="20" applyFont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top" wrapText="1"/>
      <protection/>
    </xf>
    <xf numFmtId="165" fontId="6" fillId="0" borderId="0" xfId="42" applyNumberFormat="1" applyFont="1" applyFill="1" applyBorder="1" applyAlignment="1" applyProtection="1">
      <alignment horizontal="right" vertical="top" wrapText="1" indent="2"/>
      <protection/>
    </xf>
    <xf numFmtId="165" fontId="6" fillId="0" borderId="0" xfId="42" applyNumberFormat="1" applyFont="1" applyFill="1" applyBorder="1" applyAlignment="1" applyProtection="1">
      <alignment horizontal="left" vertical="top" wrapText="1"/>
      <protection/>
    </xf>
    <xf numFmtId="164" fontId="16" fillId="0" borderId="0" xfId="61" applyFont="1" applyFill="1" applyBorder="1" applyAlignment="1" applyProtection="1">
      <alignment vertical="top" wrapText="1"/>
      <protection/>
    </xf>
    <xf numFmtId="165" fontId="20" fillId="6" borderId="0" xfId="61" applyNumberFormat="1" applyFont="1" applyFill="1" applyBorder="1" applyAlignment="1">
      <alignment horizontal="left" vertical="center" wrapText="1"/>
      <protection/>
    </xf>
    <xf numFmtId="165" fontId="0" fillId="6" borderId="0" xfId="61" applyNumberFormat="1" applyFont="1" applyFill="1" applyBorder="1" applyAlignment="1">
      <alignment vertical="top" wrapText="1"/>
      <protection/>
    </xf>
    <xf numFmtId="165" fontId="0" fillId="6" borderId="0" xfId="61" applyNumberFormat="1" applyFont="1" applyFill="1" applyBorder="1" applyAlignment="1">
      <alignment horizontal="justify" vertical="center" wrapText="1"/>
      <protection/>
    </xf>
    <xf numFmtId="165" fontId="20" fillId="6" borderId="0" xfId="61" applyNumberFormat="1" applyFont="1" applyFill="1" applyBorder="1" applyAlignment="1">
      <alignment vertical="center" wrapText="1"/>
      <protection/>
    </xf>
    <xf numFmtId="165" fontId="0" fillId="6" borderId="0" xfId="61" applyNumberFormat="1" applyFont="1" applyFill="1" applyBorder="1" applyAlignment="1">
      <alignment vertical="center" wrapText="1"/>
      <protection/>
    </xf>
    <xf numFmtId="164" fontId="16" fillId="0" borderId="0" xfId="61" applyFont="1" applyFill="1" applyBorder="1" applyAlignment="1" applyProtection="1">
      <alignment wrapText="1"/>
      <protection/>
    </xf>
    <xf numFmtId="164" fontId="16" fillId="6" borderId="0" xfId="61" applyFont="1" applyFill="1" applyBorder="1" applyAlignment="1">
      <alignment horizontal="justify" wrapText="1"/>
      <protection/>
    </xf>
    <xf numFmtId="164" fontId="21" fillId="6" borderId="0" xfId="49" applyFont="1" applyFill="1" applyBorder="1" applyAlignment="1" applyProtection="1">
      <alignment wrapText="1"/>
      <protection/>
    </xf>
    <xf numFmtId="164" fontId="21" fillId="6" borderId="0" xfId="49" applyFont="1" applyFill="1" applyBorder="1" applyAlignment="1" applyProtection="1">
      <alignment horizontal="left" wrapText="1"/>
      <protection/>
    </xf>
    <xf numFmtId="164" fontId="16" fillId="6" borderId="0" xfId="61" applyFont="1" applyFill="1" applyBorder="1" applyAlignment="1">
      <alignment horizontal="right" wrapText="1"/>
      <protection/>
    </xf>
    <xf numFmtId="164" fontId="16" fillId="6" borderId="0" xfId="61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18" fillId="6" borderId="6" xfId="61" applyFont="1" applyFill="1" applyBorder="1" applyAlignment="1">
      <alignment horizontal="left" vertical="center" wrapText="1"/>
      <protection/>
    </xf>
    <xf numFmtId="164" fontId="18" fillId="6" borderId="8" xfId="61" applyFont="1" applyFill="1" applyBorder="1" applyAlignment="1">
      <alignment horizontal="left" vertical="center" wrapText="1"/>
      <protection/>
    </xf>
    <xf numFmtId="164" fontId="17" fillId="6" borderId="7" xfId="61" applyFont="1" applyFill="1" applyBorder="1" applyAlignment="1" applyProtection="1">
      <alignment vertical="center" wrapText="1"/>
      <protection/>
    </xf>
    <xf numFmtId="165" fontId="3" fillId="0" borderId="0" xfId="68" applyFont="1" applyAlignment="1" applyProtection="1">
      <alignment horizontal="left" vertical="center" wrapText="1"/>
      <protection/>
    </xf>
    <xf numFmtId="165" fontId="3" fillId="0" borderId="0" xfId="68" applyFont="1" applyAlignment="1" applyProtection="1">
      <alignment vertical="center" wrapText="1"/>
      <protection/>
    </xf>
    <xf numFmtId="165" fontId="3" fillId="0" borderId="9" xfId="68" applyFont="1" applyBorder="1" applyAlignment="1" applyProtection="1">
      <alignment horizontal="center" vertical="center" wrapText="1"/>
      <protection/>
    </xf>
    <xf numFmtId="165" fontId="15" fillId="0" borderId="0" xfId="68" applyFont="1" applyAlignment="1" applyProtection="1">
      <alignment horizontal="center" vertical="center" wrapText="1"/>
      <protection/>
    </xf>
    <xf numFmtId="174" fontId="3" fillId="0" borderId="0" xfId="68" applyNumberFormat="1" applyFont="1" applyAlignment="1" applyProtection="1">
      <alignment horizontal="left" vertical="center" wrapText="1"/>
      <protection/>
    </xf>
    <xf numFmtId="165" fontId="3" fillId="0" borderId="0" xfId="71" applyFont="1" applyAlignment="1" applyProtection="1">
      <alignment horizontal="left" vertical="center" wrapText="1"/>
      <protection/>
    </xf>
    <xf numFmtId="165" fontId="15" fillId="0" borderId="0" xfId="71" applyFont="1" applyAlignment="1" applyProtection="1">
      <alignment horizontal="left" vertical="center" wrapText="1"/>
      <protection/>
    </xf>
    <xf numFmtId="165" fontId="24" fillId="0" borderId="0" xfId="71" applyFont="1" applyAlignment="1" applyProtection="1">
      <alignment vertical="center" wrapText="1"/>
      <protection/>
    </xf>
    <xf numFmtId="165" fontId="3" fillId="0" borderId="0" xfId="71" applyFont="1" applyAlignment="1" applyProtection="1">
      <alignment vertical="center" wrapText="1"/>
      <protection/>
    </xf>
    <xf numFmtId="165" fontId="3" fillId="0" borderId="0" xfId="71" applyFont="1" applyAlignment="1" applyProtection="1">
      <alignment horizontal="center" vertical="center" wrapText="1"/>
      <protection/>
    </xf>
    <xf numFmtId="165" fontId="15" fillId="0" borderId="0" xfId="71" applyFont="1" applyAlignment="1" applyProtection="1">
      <alignment horizontal="center" vertical="center" wrapText="1"/>
      <protection/>
    </xf>
    <xf numFmtId="165" fontId="25" fillId="0" borderId="0" xfId="71" applyFont="1" applyAlignment="1" applyProtection="1">
      <alignment horizontal="left" vertical="center" wrapText="1"/>
      <protection/>
    </xf>
    <xf numFmtId="165" fontId="26" fillId="0" borderId="0" xfId="71" applyFont="1" applyAlignment="1" applyProtection="1">
      <alignment horizontal="left" vertical="center" wrapText="1"/>
      <protection/>
    </xf>
    <xf numFmtId="165" fontId="26" fillId="0" borderId="0" xfId="71" applyFont="1" applyAlignment="1" applyProtection="1">
      <alignment vertical="center" wrapText="1"/>
      <protection/>
    </xf>
    <xf numFmtId="165" fontId="26" fillId="0" borderId="0" xfId="71" applyFont="1" applyAlignment="1" applyProtection="1">
      <alignment horizontal="center" vertical="center" wrapText="1"/>
      <protection/>
    </xf>
    <xf numFmtId="165" fontId="15" fillId="0" borderId="0" xfId="71" applyFont="1" applyAlignment="1" applyProtection="1">
      <alignment vertical="center" wrapText="1"/>
      <protection/>
    </xf>
    <xf numFmtId="165" fontId="0" fillId="0" borderId="0" xfId="0" applyNumberFormat="1" applyAlignment="1">
      <alignment horizontal="left" vertical="top" indent="2"/>
    </xf>
    <xf numFmtId="164" fontId="27" fillId="0" borderId="0" xfId="0" applyFont="1" applyBorder="1" applyAlignment="1">
      <alignment vertical="top"/>
    </xf>
    <xf numFmtId="164" fontId="3" fillId="0" borderId="0" xfId="20" applyFont="1" applyBorder="1" applyAlignment="1" applyProtection="1">
      <alignment vertical="center" wrapText="1"/>
      <protection/>
    </xf>
    <xf numFmtId="165" fontId="0" fillId="0" borderId="0" xfId="0" applyNumberFormat="1" applyAlignment="1">
      <alignment horizontal="left" vertical="center" indent="2"/>
    </xf>
    <xf numFmtId="165" fontId="28" fillId="0" borderId="0" xfId="71" applyFont="1" applyAlignment="1" applyProtection="1">
      <alignment horizontal="left" vertical="center" wrapText="1"/>
      <protection/>
    </xf>
    <xf numFmtId="165" fontId="29" fillId="0" borderId="0" xfId="71" applyFont="1" applyAlignment="1" applyProtection="1">
      <alignment horizontal="left" vertical="center" wrapText="1"/>
      <protection/>
    </xf>
    <xf numFmtId="165" fontId="30" fillId="0" borderId="0" xfId="71" applyFont="1" applyAlignment="1" applyProtection="1">
      <alignment vertical="center" wrapText="1"/>
      <protection/>
    </xf>
    <xf numFmtId="165" fontId="28" fillId="6" borderId="0" xfId="71" applyFont="1" applyFill="1" applyBorder="1" applyAlignment="1" applyProtection="1">
      <alignment vertical="center" wrapText="1"/>
      <protection/>
    </xf>
    <xf numFmtId="165" fontId="28" fillId="0" borderId="0" xfId="71" applyFont="1" applyBorder="1" applyAlignment="1" applyProtection="1">
      <alignment vertical="center" wrapText="1"/>
      <protection/>
    </xf>
    <xf numFmtId="165" fontId="28" fillId="0" borderId="0" xfId="71" applyFont="1" applyAlignment="1" applyProtection="1">
      <alignment horizontal="right" vertical="center"/>
      <protection/>
    </xf>
    <xf numFmtId="165" fontId="28" fillId="0" borderId="0" xfId="71" applyFont="1" applyAlignment="1" applyProtection="1">
      <alignment horizontal="center" vertical="center" wrapText="1"/>
      <protection/>
    </xf>
    <xf numFmtId="165" fontId="28" fillId="0" borderId="0" xfId="71" applyFont="1" applyAlignment="1" applyProtection="1">
      <alignment vertical="center" wrapText="1"/>
      <protection/>
    </xf>
    <xf numFmtId="165" fontId="29" fillId="0" borderId="0" xfId="71" applyFont="1" applyAlignment="1" applyProtection="1">
      <alignment horizontal="center" vertical="center" wrapText="1"/>
      <protection/>
    </xf>
    <xf numFmtId="165" fontId="31" fillId="6" borderId="0" xfId="71" applyFont="1" applyFill="1" applyBorder="1" applyAlignment="1" applyProtection="1">
      <alignment vertical="center" wrapText="1"/>
      <protection/>
    </xf>
    <xf numFmtId="165" fontId="6" fillId="0" borderId="10" xfId="74" applyFont="1" applyBorder="1" applyAlignment="1">
      <alignment horizontal="center" vertical="center" wrapText="1"/>
      <protection/>
    </xf>
    <xf numFmtId="165" fontId="32" fillId="6" borderId="0" xfId="71" applyFont="1" applyFill="1" applyBorder="1" applyAlignment="1" applyProtection="1">
      <alignment vertical="center" wrapText="1"/>
      <protection/>
    </xf>
    <xf numFmtId="165" fontId="33" fillId="0" borderId="0" xfId="71" applyFont="1" applyAlignment="1" applyProtection="1">
      <alignment vertical="center" wrapText="1"/>
      <protection/>
    </xf>
    <xf numFmtId="165" fontId="28" fillId="6" borderId="0" xfId="71" applyFont="1" applyFill="1" applyBorder="1" applyAlignment="1" applyProtection="1">
      <alignment horizontal="right" vertical="center" wrapText="1" indent="2"/>
      <protection/>
    </xf>
    <xf numFmtId="165" fontId="34" fillId="6" borderId="0" xfId="71" applyFont="1" applyFill="1" applyBorder="1" applyAlignment="1" applyProtection="1">
      <alignment horizontal="center" vertical="center" wrapText="1"/>
      <protection/>
    </xf>
    <xf numFmtId="165" fontId="35" fillId="6" borderId="0" xfId="71" applyFont="1" applyFill="1" applyBorder="1" applyAlignment="1" applyProtection="1">
      <alignment vertical="center" wrapText="1"/>
      <protection/>
    </xf>
    <xf numFmtId="165" fontId="3" fillId="6" borderId="0" xfId="71" applyFont="1" applyFill="1" applyBorder="1" applyAlignment="1" applyProtection="1">
      <alignment horizontal="right" vertical="center" wrapText="1" indent="2"/>
      <protection/>
    </xf>
    <xf numFmtId="165" fontId="0" fillId="7" borderId="9" xfId="71" applyFont="1" applyFill="1" applyBorder="1" applyAlignment="1" applyProtection="1">
      <alignment horizontal="left" vertical="center" wrapText="1" indent="2"/>
      <protection/>
    </xf>
    <xf numFmtId="165" fontId="36" fillId="6" borderId="0" xfId="71" applyFont="1" applyFill="1" applyBorder="1" applyAlignment="1" applyProtection="1">
      <alignment vertical="center" wrapText="1"/>
      <protection/>
    </xf>
    <xf numFmtId="165" fontId="37" fillId="6" borderId="0" xfId="71" applyFont="1" applyFill="1" applyBorder="1" applyAlignment="1" applyProtection="1">
      <alignment horizontal="right" vertical="center" wrapText="1" indent="2"/>
      <protection/>
    </xf>
    <xf numFmtId="165" fontId="37" fillId="6" borderId="0" xfId="71" applyFont="1" applyFill="1" applyBorder="1" applyAlignment="1" applyProtection="1">
      <alignment horizontal="left" vertical="center" wrapText="1" indent="3"/>
      <protection/>
    </xf>
    <xf numFmtId="164" fontId="3" fillId="9" borderId="9" xfId="72" applyNumberFormat="1" applyFont="1" applyFill="1" applyBorder="1" applyAlignment="1" applyProtection="1">
      <alignment horizontal="left" vertical="center" wrapText="1" indent="2"/>
      <protection/>
    </xf>
    <xf numFmtId="165" fontId="38" fillId="6" borderId="0" xfId="71" applyFont="1" applyFill="1" applyBorder="1" applyAlignment="1" applyProtection="1">
      <alignment vertical="center" wrapText="1"/>
      <protection/>
    </xf>
    <xf numFmtId="175" fontId="28" fillId="6" borderId="0" xfId="71" applyNumberFormat="1" applyFont="1" applyFill="1" applyBorder="1" applyAlignment="1" applyProtection="1">
      <alignment horizontal="left" vertical="center" wrapText="1"/>
      <protection/>
    </xf>
    <xf numFmtId="165" fontId="29" fillId="6" borderId="0" xfId="71" applyFont="1" applyFill="1" applyBorder="1" applyAlignment="1" applyProtection="1">
      <alignment horizontal="center" vertical="center" wrapText="1"/>
      <protection/>
    </xf>
    <xf numFmtId="165" fontId="28" fillId="6" borderId="0" xfId="71" applyFont="1" applyFill="1" applyBorder="1" applyAlignment="1" applyProtection="1">
      <alignment horizontal="left" vertical="center" wrapText="1" indent="2"/>
      <protection/>
    </xf>
    <xf numFmtId="165" fontId="28" fillId="6" borderId="0" xfId="71" applyFont="1" applyFill="1" applyBorder="1" applyAlignment="1" applyProtection="1">
      <alignment horizontal="center" vertical="center" wrapText="1"/>
      <protection/>
    </xf>
    <xf numFmtId="175" fontId="3" fillId="0" borderId="0" xfId="71" applyNumberFormat="1" applyFont="1" applyAlignment="1" applyProtection="1">
      <alignment horizontal="left" vertical="center" wrapText="1"/>
      <protection/>
    </xf>
    <xf numFmtId="165" fontId="0" fillId="6" borderId="0" xfId="71" applyFont="1" applyFill="1" applyBorder="1" applyAlignment="1" applyProtection="1">
      <alignment horizontal="right" vertical="center" wrapText="1" indent="2"/>
      <protection/>
    </xf>
    <xf numFmtId="164" fontId="0" fillId="7" borderId="9" xfId="72" applyNumberFormat="1" applyFont="1" applyFill="1" applyBorder="1" applyAlignment="1" applyProtection="1">
      <alignment horizontal="left" vertical="center" wrapText="1" indent="2"/>
      <protection/>
    </xf>
    <xf numFmtId="165" fontId="38" fillId="6" borderId="0" xfId="71" applyFont="1" applyFill="1" applyBorder="1" applyAlignment="1" applyProtection="1">
      <alignment horizontal="center" vertical="center" wrapText="1"/>
      <protection/>
    </xf>
    <xf numFmtId="164" fontId="3" fillId="8" borderId="9" xfId="71" applyNumberFormat="1" applyFont="1" applyFill="1" applyBorder="1" applyAlignment="1" applyProtection="1">
      <alignment horizontal="left" vertical="center" wrapText="1" indent="2"/>
      <protection locked="0"/>
    </xf>
    <xf numFmtId="164" fontId="0" fillId="8" borderId="11" xfId="72" applyNumberFormat="1" applyFont="1" applyFill="1" applyBorder="1" applyAlignment="1" applyProtection="1">
      <alignment horizontal="left" vertical="center" wrapText="1" indent="2"/>
      <protection locked="0"/>
    </xf>
    <xf numFmtId="164" fontId="0" fillId="8" borderId="9" xfId="72" applyNumberFormat="1" applyFont="1" applyFill="1" applyBorder="1" applyAlignment="1" applyProtection="1">
      <alignment horizontal="left" vertical="center" wrapText="1" indent="2"/>
      <protection locked="0"/>
    </xf>
    <xf numFmtId="165" fontId="3" fillId="6" borderId="0" xfId="71" applyFont="1" applyFill="1" applyBorder="1" applyAlignment="1" applyProtection="1">
      <alignment horizontal="center" vertical="center" wrapText="1"/>
      <protection/>
    </xf>
    <xf numFmtId="165" fontId="3" fillId="6" borderId="0" xfId="71" applyFont="1" applyFill="1" applyBorder="1" applyAlignment="1" applyProtection="1">
      <alignment vertical="center" wrapText="1"/>
      <protection/>
    </xf>
    <xf numFmtId="165" fontId="26" fillId="6" borderId="0" xfId="71" applyFont="1" applyFill="1" applyBorder="1" applyAlignment="1" applyProtection="1">
      <alignment vertical="center" wrapText="1"/>
      <protection/>
    </xf>
    <xf numFmtId="165" fontId="26" fillId="0" borderId="0" xfId="71" applyFont="1" applyBorder="1" applyAlignment="1" applyProtection="1">
      <alignment horizontal="right" vertical="center" wrapText="1" indent="2"/>
      <protection/>
    </xf>
    <xf numFmtId="164" fontId="26" fillId="0" borderId="12" xfId="71" applyNumberFormat="1" applyFont="1" applyBorder="1" applyAlignment="1" applyProtection="1">
      <alignment horizontal="left" vertical="center" wrapText="1" indent="2"/>
      <protection/>
    </xf>
    <xf numFmtId="164" fontId="26" fillId="0" borderId="13" xfId="71" applyNumberFormat="1" applyFont="1" applyBorder="1" applyAlignment="1" applyProtection="1">
      <alignment horizontal="left" vertical="center" wrapText="1" indent="2"/>
      <protection/>
    </xf>
    <xf numFmtId="165" fontId="24" fillId="0" borderId="0" xfId="71" applyFont="1" applyAlignment="1" applyProtection="1">
      <alignment horizontal="center" vertical="center" wrapText="1"/>
      <protection/>
    </xf>
    <xf numFmtId="165" fontId="39" fillId="6" borderId="0" xfId="71" applyFont="1" applyFill="1" applyBorder="1" applyAlignment="1" applyProtection="1">
      <alignment horizontal="center" vertical="center" wrapText="1"/>
      <protection/>
    </xf>
    <xf numFmtId="164" fontId="3" fillId="7" borderId="9" xfId="71" applyNumberFormat="1" applyFont="1" applyFill="1" applyBorder="1" applyAlignment="1" applyProtection="1">
      <alignment horizontal="left" vertical="center" wrapText="1" indent="2"/>
      <protection/>
    </xf>
    <xf numFmtId="175" fontId="38" fillId="6" borderId="0" xfId="71" applyNumberFormat="1" applyFont="1" applyFill="1" applyBorder="1" applyAlignment="1" applyProtection="1">
      <alignment horizontal="center" vertical="center" wrapText="1"/>
      <protection/>
    </xf>
    <xf numFmtId="164" fontId="3" fillId="0" borderId="9" xfId="71" applyNumberFormat="1" applyFont="1" applyBorder="1" applyAlignment="1" applyProtection="1">
      <alignment horizontal="left" vertical="center" wrapText="1" indent="2"/>
      <protection/>
    </xf>
    <xf numFmtId="165" fontId="3" fillId="0" borderId="0" xfId="71" applyFont="1" applyAlignment="1" applyProtection="1">
      <alignment vertical="center"/>
      <protection/>
    </xf>
    <xf numFmtId="175" fontId="3" fillId="6" borderId="0" xfId="71" applyNumberFormat="1" applyFont="1" applyFill="1" applyBorder="1" applyAlignment="1" applyProtection="1">
      <alignment horizontal="left" vertical="center" wrapText="1"/>
      <protection/>
    </xf>
    <xf numFmtId="165" fontId="15" fillId="6" borderId="0" xfId="71" applyFont="1" applyFill="1" applyBorder="1" applyAlignment="1" applyProtection="1">
      <alignment horizontal="center" vertical="center" wrapText="1"/>
      <protection/>
    </xf>
    <xf numFmtId="165" fontId="3" fillId="8" borderId="9" xfId="71" applyFont="1" applyFill="1" applyBorder="1" applyAlignment="1" applyProtection="1">
      <alignment horizontal="left" vertical="center" wrapText="1" indent="2"/>
      <protection locked="0"/>
    </xf>
    <xf numFmtId="165" fontId="40" fillId="0" borderId="0" xfId="71" applyFont="1" applyAlignment="1" applyProtection="1">
      <alignment vertical="center" wrapText="1"/>
      <protection/>
    </xf>
    <xf numFmtId="165" fontId="25" fillId="6" borderId="0" xfId="71" applyFont="1" applyFill="1" applyBorder="1" applyAlignment="1" applyProtection="1">
      <alignment vertical="center" wrapText="1"/>
      <protection/>
    </xf>
    <xf numFmtId="165" fontId="41" fillId="6" borderId="0" xfId="71" applyFont="1" applyFill="1" applyBorder="1" applyAlignment="1" applyProtection="1">
      <alignment horizontal="right" vertical="center" wrapText="1" indent="2"/>
      <protection/>
    </xf>
    <xf numFmtId="164" fontId="25" fillId="0" borderId="0" xfId="72" applyNumberFormat="1" applyFont="1" applyBorder="1" applyAlignment="1" applyProtection="1">
      <alignment horizontal="left" vertical="center" wrapText="1" indent="2"/>
      <protection/>
    </xf>
    <xf numFmtId="165" fontId="25" fillId="0" borderId="0" xfId="71" applyFont="1" applyAlignment="1" applyProtection="1">
      <alignment vertical="center" wrapText="1"/>
      <protection/>
    </xf>
    <xf numFmtId="165" fontId="3" fillId="0" borderId="0" xfId="71" applyFont="1" applyBorder="1" applyAlignment="1" applyProtection="1">
      <alignment horizontal="left" vertical="center" wrapText="1"/>
      <protection/>
    </xf>
    <xf numFmtId="164" fontId="15" fillId="0" borderId="0" xfId="71" applyNumberFormat="1" applyFont="1" applyBorder="1" applyAlignment="1" applyProtection="1">
      <alignment horizontal="left" vertical="center" wrapText="1"/>
      <protection/>
    </xf>
    <xf numFmtId="164" fontId="31" fillId="6" borderId="0" xfId="71" applyNumberFormat="1" applyFont="1" applyFill="1" applyBorder="1" applyAlignment="1" applyProtection="1">
      <alignment horizontal="center" vertical="center" wrapText="1"/>
      <protection/>
    </xf>
    <xf numFmtId="164" fontId="3" fillId="6" borderId="0" xfId="71" applyNumberFormat="1" applyFont="1" applyFill="1" applyBorder="1" applyAlignment="1" applyProtection="1">
      <alignment horizontal="right" vertical="center" wrapText="1" indent="2"/>
      <protection/>
    </xf>
    <xf numFmtId="164" fontId="0" fillId="6" borderId="0" xfId="71" applyNumberFormat="1" applyFont="1" applyFill="1" applyBorder="1" applyAlignment="1" applyProtection="1">
      <alignment horizontal="right" vertical="center" wrapText="1" indent="2"/>
      <protection/>
    </xf>
    <xf numFmtId="165" fontId="3" fillId="0" borderId="0" xfId="71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right" vertical="center" wrapText="1" indent="2"/>
      <protection/>
    </xf>
    <xf numFmtId="164" fontId="3" fillId="8" borderId="9" xfId="0" applyFont="1" applyFill="1" applyBorder="1" applyAlignment="1" applyProtection="1">
      <alignment horizontal="left" vertical="center" wrapText="1" indent="2"/>
      <protection locked="0"/>
    </xf>
    <xf numFmtId="165" fontId="0" fillId="0" borderId="0" xfId="71" applyFont="1" applyBorder="1" applyAlignment="1" applyProtection="1">
      <alignment horizontal="center" vertical="center" wrapText="1"/>
      <protection/>
    </xf>
    <xf numFmtId="164" fontId="3" fillId="0" borderId="0" xfId="71" applyNumberFormat="1" applyFont="1" applyBorder="1" applyAlignment="1" applyProtection="1">
      <alignment horizontal="center" vertical="center" wrapText="1"/>
      <protection/>
    </xf>
    <xf numFmtId="165" fontId="12" fillId="0" borderId="0" xfId="71" applyFont="1" applyBorder="1" applyAlignment="1" applyProtection="1">
      <alignment horizontal="left" vertical="top" wrapText="1"/>
      <protection/>
    </xf>
    <xf numFmtId="165" fontId="15" fillId="0" borderId="0" xfId="73" applyFont="1" applyAlignment="1" applyProtection="1">
      <alignment vertical="center" wrapText="1"/>
      <protection/>
    </xf>
    <xf numFmtId="165" fontId="3" fillId="0" borderId="0" xfId="73" applyFont="1" applyAlignment="1" applyProtection="1">
      <alignment vertical="center" wrapText="1"/>
      <protection/>
    </xf>
    <xf numFmtId="165" fontId="42" fillId="0" borderId="0" xfId="73" applyFont="1" applyAlignment="1" applyProtection="1">
      <alignment horizontal="center" vertical="center" wrapText="1"/>
      <protection/>
    </xf>
    <xf numFmtId="165" fontId="26" fillId="0" borderId="0" xfId="73" applyFont="1" applyAlignment="1" applyProtection="1">
      <alignment vertical="center"/>
      <protection/>
    </xf>
    <xf numFmtId="165" fontId="43" fillId="0" borderId="0" xfId="73" applyFont="1" applyAlignment="1" applyProtection="1">
      <alignment vertical="center"/>
      <protection/>
    </xf>
    <xf numFmtId="165" fontId="26" fillId="0" borderId="0" xfId="73" applyFont="1" applyAlignment="1" applyProtection="1">
      <alignment vertical="center" wrapText="1"/>
      <protection/>
    </xf>
    <xf numFmtId="165" fontId="26" fillId="0" borderId="0" xfId="73" applyFont="1" applyAlignment="1" applyProtection="1">
      <alignment horizontal="center" vertical="center" wrapText="1"/>
      <protection/>
    </xf>
    <xf numFmtId="165" fontId="26" fillId="0" borderId="0" xfId="73" applyFont="1" applyAlignment="1" applyProtection="1">
      <alignment horizontal="left" vertical="center" wrapText="1" indent="2"/>
      <protection/>
    </xf>
    <xf numFmtId="165" fontId="26" fillId="0" borderId="0" xfId="73" applyFont="1" applyAlignment="1" applyProtection="1">
      <alignment horizontal="left" vertical="center" indent="2"/>
      <protection/>
    </xf>
    <xf numFmtId="165" fontId="15" fillId="0" borderId="0" xfId="73" applyFont="1" applyAlignment="1" applyProtection="1">
      <alignment horizontal="left" vertical="center" wrapText="1" indent="2"/>
      <protection/>
    </xf>
    <xf numFmtId="165" fontId="44" fillId="0" borderId="0" xfId="73" applyFont="1" applyAlignment="1" applyProtection="1">
      <alignment horizontal="left" vertical="center" wrapText="1" indent="2"/>
      <protection/>
    </xf>
    <xf numFmtId="165" fontId="45" fillId="0" borderId="0" xfId="73" applyFont="1" applyAlignment="1" applyProtection="1">
      <alignment horizontal="left" vertical="center" indent="2"/>
      <protection/>
    </xf>
    <xf numFmtId="165" fontId="44" fillId="0" borderId="0" xfId="73" applyFont="1" applyAlignment="1" applyProtection="1">
      <alignment vertical="center" wrapText="1"/>
      <protection/>
    </xf>
    <xf numFmtId="165" fontId="42" fillId="0" borderId="0" xfId="73" applyFont="1" applyBorder="1" applyAlignment="1" applyProtection="1">
      <alignment horizontal="center" vertical="center" wrapText="1"/>
      <protection/>
    </xf>
    <xf numFmtId="165" fontId="3" fillId="0" borderId="0" xfId="73" applyFont="1" applyBorder="1" applyAlignment="1" applyProtection="1">
      <alignment vertical="center" wrapText="1"/>
      <protection/>
    </xf>
    <xf numFmtId="165" fontId="3" fillId="0" borderId="0" xfId="73" applyFont="1" applyBorder="1" applyAlignment="1" applyProtection="1">
      <alignment horizontal="right" vertical="center" wrapText="1"/>
      <protection/>
    </xf>
    <xf numFmtId="165" fontId="46" fillId="0" borderId="0" xfId="73" applyFont="1" applyAlignment="1" applyProtection="1">
      <alignment vertical="center" wrapText="1"/>
      <protection/>
    </xf>
    <xf numFmtId="165" fontId="6" fillId="0" borderId="10" xfId="50" applyFont="1" applyBorder="1" applyAlignment="1" applyProtection="1">
      <alignment horizontal="left" vertical="center" wrapText="1" indent="2"/>
      <protection/>
    </xf>
    <xf numFmtId="165" fontId="47" fillId="0" borderId="0" xfId="73" applyFont="1" applyAlignment="1" applyProtection="1">
      <alignment vertical="center" wrapText="1"/>
      <protection/>
    </xf>
    <xf numFmtId="172" fontId="3" fillId="0" borderId="0" xfId="52" applyFont="1" applyFill="1" applyBorder="1" applyAlignment="1" applyProtection="1">
      <alignment horizontal="right" vertical="center" wrapText="1"/>
      <protection/>
    </xf>
    <xf numFmtId="165" fontId="3" fillId="0" borderId="0" xfId="70" applyFont="1" applyBorder="1" applyAlignment="1" applyProtection="1">
      <alignment horizontal="left" vertical="center" wrapText="1" indent="2"/>
      <protection/>
    </xf>
    <xf numFmtId="164" fontId="3" fillId="0" borderId="0" xfId="59" applyBorder="1" applyProtection="1">
      <alignment vertical="top"/>
      <protection/>
    </xf>
    <xf numFmtId="165" fontId="3" fillId="0" borderId="0" xfId="73" applyFont="1" applyBorder="1" applyAlignment="1" applyProtection="1">
      <alignment horizontal="center" vertical="center" wrapText="1"/>
      <protection/>
    </xf>
    <xf numFmtId="164" fontId="3" fillId="0" borderId="0" xfId="72" applyNumberFormat="1" applyFont="1" applyBorder="1" applyAlignment="1" applyProtection="1">
      <alignment horizontal="center" vertical="center" wrapText="1"/>
      <protection/>
    </xf>
    <xf numFmtId="172" fontId="0" fillId="0" borderId="0" xfId="52" applyFont="1" applyFill="1" applyBorder="1" applyAlignment="1" applyProtection="1">
      <alignment horizontal="center" vertical="center" wrapText="1"/>
      <protection/>
    </xf>
    <xf numFmtId="172" fontId="3" fillId="0" borderId="0" xfId="52" applyFont="1" applyFill="1" applyBorder="1" applyAlignment="1" applyProtection="1">
      <alignment horizontal="center" vertical="center" wrapText="1"/>
      <protection/>
    </xf>
    <xf numFmtId="165" fontId="3" fillId="0" borderId="9" xfId="73" applyFont="1" applyBorder="1" applyAlignment="1" applyProtection="1">
      <alignment horizontal="center" vertical="center" wrapText="1"/>
      <protection/>
    </xf>
    <xf numFmtId="172" fontId="3" fillId="0" borderId="9" xfId="52" applyFont="1" applyFill="1" applyBorder="1" applyAlignment="1" applyProtection="1">
      <alignment horizontal="center" vertical="center" wrapText="1"/>
      <protection/>
    </xf>
    <xf numFmtId="176" fontId="3" fillId="0" borderId="9" xfId="73" applyNumberFormat="1" applyFont="1" applyBorder="1" applyAlignment="1" applyProtection="1">
      <alignment horizontal="center" vertical="center" wrapText="1"/>
      <protection/>
    </xf>
    <xf numFmtId="176" fontId="3" fillId="0" borderId="9" xfId="51" applyNumberFormat="1" applyFont="1" applyBorder="1" applyAlignment="1" applyProtection="1">
      <alignment horizontal="center" vertical="center" wrapText="1"/>
      <protection/>
    </xf>
    <xf numFmtId="165" fontId="48" fillId="0" borderId="0" xfId="73" applyFont="1" applyBorder="1" applyAlignment="1" applyProtection="1">
      <alignment horizontal="center" vertical="center" wrapText="1"/>
      <protection/>
    </xf>
    <xf numFmtId="164" fontId="48" fillId="0" borderId="10" xfId="51" applyNumberFormat="1" applyFont="1" applyBorder="1" applyAlignment="1" applyProtection="1">
      <alignment horizontal="center" vertical="center" wrapText="1"/>
      <protection/>
    </xf>
    <xf numFmtId="165" fontId="15" fillId="0" borderId="0" xfId="73" applyFont="1" applyAlignment="1" applyProtection="1">
      <alignment vertical="center"/>
      <protection/>
    </xf>
    <xf numFmtId="165" fontId="49" fillId="0" borderId="0" xfId="73" applyFont="1" applyAlignment="1" applyProtection="1">
      <alignment vertical="center"/>
      <protection/>
    </xf>
    <xf numFmtId="165" fontId="15" fillId="10" borderId="14" xfId="73" applyFont="1" applyFill="1" applyBorder="1" applyAlignment="1" applyProtection="1">
      <alignment horizontal="center" vertical="center" wrapText="1"/>
      <protection/>
    </xf>
    <xf numFmtId="165" fontId="15" fillId="10" borderId="13" xfId="73" applyFont="1" applyFill="1" applyBorder="1" applyAlignment="1" applyProtection="1">
      <alignment horizontal="center" vertical="center" wrapText="1"/>
      <protection/>
    </xf>
    <xf numFmtId="164" fontId="3" fillId="10" borderId="10" xfId="72" applyNumberFormat="1" applyFont="1" applyFill="1" applyBorder="1" applyAlignment="1" applyProtection="1">
      <alignment horizontal="center" vertical="center" wrapText="1"/>
      <protection/>
    </xf>
    <xf numFmtId="164" fontId="15" fillId="10" borderId="13" xfId="73" applyNumberFormat="1" applyFont="1" applyFill="1" applyBorder="1" applyAlignment="1" applyProtection="1">
      <alignment horizontal="left" vertical="center" wrapText="1"/>
      <protection/>
    </xf>
    <xf numFmtId="164" fontId="0" fillId="10" borderId="10" xfId="60" applyFill="1" applyBorder="1" applyAlignment="1" applyProtection="1">
      <alignment horizontal="left" vertical="center"/>
      <protection/>
    </xf>
    <xf numFmtId="164" fontId="15" fillId="10" borderId="15" xfId="73" applyNumberFormat="1" applyFont="1" applyFill="1" applyBorder="1" applyAlignment="1" applyProtection="1">
      <alignment horizontal="left" vertical="center" wrapText="1"/>
      <protection/>
    </xf>
    <xf numFmtId="165" fontId="26" fillId="0" borderId="16" xfId="73" applyFont="1" applyBorder="1" applyAlignment="1" applyProtection="1">
      <alignment vertical="center"/>
      <protection/>
    </xf>
    <xf numFmtId="165" fontId="0" fillId="0" borderId="0" xfId="73" applyFont="1" applyAlignment="1" applyProtection="1">
      <alignment vertical="center" wrapText="1"/>
      <protection/>
    </xf>
    <xf numFmtId="165" fontId="42" fillId="0" borderId="17" xfId="73" applyFont="1" applyBorder="1" applyAlignment="1" applyProtection="1">
      <alignment horizontal="center" vertical="center" wrapText="1"/>
      <protection/>
    </xf>
    <xf numFmtId="165" fontId="3" fillId="7" borderId="11" xfId="73" applyFont="1" applyFill="1" applyBorder="1" applyAlignment="1" applyProtection="1">
      <alignment horizontal="left" vertical="center" wrapText="1" indent="2"/>
      <protection/>
    </xf>
    <xf numFmtId="175" fontId="50" fillId="0" borderId="9" xfId="72" applyNumberFormat="1" applyFont="1" applyBorder="1" applyAlignment="1" applyProtection="1">
      <alignment horizontal="center" vertical="center" wrapText="1"/>
      <protection/>
    </xf>
    <xf numFmtId="175" fontId="3" fillId="0" borderId="9" xfId="72" applyNumberFormat="1" applyFont="1" applyBorder="1" applyAlignment="1" applyProtection="1">
      <alignment horizontal="left" vertical="center" wrapText="1" indent="2"/>
      <protection/>
    </xf>
    <xf numFmtId="164" fontId="12" fillId="10" borderId="18" xfId="59" applyFont="1" applyFill="1" applyBorder="1" applyAlignment="1" applyProtection="1">
      <alignment horizontal="right" vertical="center" wrapText="1"/>
      <protection/>
    </xf>
    <xf numFmtId="164" fontId="51" fillId="10" borderId="10" xfId="59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2"/>
      <protection/>
    </xf>
    <xf numFmtId="164" fontId="0" fillId="10" borderId="19" xfId="0" applyFont="1" applyFill="1" applyBorder="1" applyAlignment="1" applyProtection="1">
      <alignment horizontal="right" vertical="center" wrapText="1"/>
      <protection/>
    </xf>
    <xf numFmtId="165" fontId="53" fillId="0" borderId="0" xfId="73" applyFont="1" applyAlignment="1" applyProtection="1">
      <alignment vertical="center" wrapText="1"/>
      <protection/>
    </xf>
    <xf numFmtId="164" fontId="15" fillId="0" borderId="0" xfId="0" applyFont="1" applyAlignment="1" applyProtection="1">
      <alignment vertical="top"/>
      <protection/>
    </xf>
    <xf numFmtId="164" fontId="26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75" fontId="42" fillId="0" borderId="11" xfId="72" applyNumberFormat="1" applyFont="1" applyBorder="1" applyAlignment="1" applyProtection="1">
      <alignment horizontal="center" vertical="center" wrapText="1"/>
      <protection/>
    </xf>
    <xf numFmtId="175" fontId="3" fillId="7" borderId="9" xfId="72" applyNumberFormat="1" applyFont="1" applyFill="1" applyBorder="1" applyAlignment="1" applyProtection="1">
      <alignment horizontal="left" vertical="center" wrapText="1" indent="2"/>
      <protection/>
    </xf>
    <xf numFmtId="164" fontId="42" fillId="0" borderId="9" xfId="51" applyNumberFormat="1" applyFont="1" applyBorder="1" applyAlignment="1" applyProtection="1">
      <alignment horizontal="center" vertical="center" wrapText="1"/>
      <protection/>
    </xf>
    <xf numFmtId="164" fontId="3" fillId="7" borderId="9" xfId="73" applyNumberFormat="1" applyFont="1" applyFill="1" applyBorder="1" applyAlignment="1" applyProtection="1">
      <alignment horizontal="center" vertical="center" wrapText="1"/>
      <protection/>
    </xf>
    <xf numFmtId="164" fontId="52" fillId="10" borderId="10" xfId="59" applyFont="1" applyFill="1" applyBorder="1" applyAlignment="1" applyProtection="1">
      <alignment horizontal="left" vertical="center" indent="2"/>
      <protection/>
    </xf>
    <xf numFmtId="164" fontId="3" fillId="10" borderId="10" xfId="59" applyFont="1" applyFill="1" applyBorder="1" applyAlignment="1" applyProtection="1">
      <alignment horizontal="right" vertical="center" wrapText="1"/>
      <protection/>
    </xf>
    <xf numFmtId="164" fontId="3" fillId="10" borderId="19" xfId="59" applyFont="1" applyFill="1" applyBorder="1" applyAlignment="1" applyProtection="1">
      <alignment horizontal="right" vertical="center" wrapText="1"/>
      <protection/>
    </xf>
    <xf numFmtId="165" fontId="3" fillId="0" borderId="13" xfId="73" applyFont="1" applyBorder="1" applyAlignment="1" applyProtection="1">
      <alignment vertical="center" wrapText="1"/>
      <protection/>
    </xf>
    <xf numFmtId="165" fontId="54" fillId="0" borderId="0" xfId="73" applyFont="1" applyAlignment="1" applyProtection="1">
      <alignment vertical="center" wrapText="1"/>
      <protection/>
    </xf>
    <xf numFmtId="165" fontId="55" fillId="0" borderId="0" xfId="73" applyFont="1" applyAlignment="1" applyProtection="1">
      <alignment vertical="center" wrapText="1"/>
      <protection/>
    </xf>
    <xf numFmtId="165" fontId="56" fillId="0" borderId="0" xfId="73" applyFont="1" applyAlignment="1" applyProtection="1">
      <alignment horizontal="center" vertical="center" wrapText="1"/>
      <protection/>
    </xf>
    <xf numFmtId="165" fontId="57" fillId="0" borderId="0" xfId="56" applyFont="1" applyProtection="1">
      <alignment/>
      <protection/>
    </xf>
    <xf numFmtId="165" fontId="2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26" fillId="0" borderId="0" xfId="0" applyNumberFormat="1" applyFont="1" applyAlignment="1" applyProtection="1">
      <alignment vertical="center"/>
      <protection/>
    </xf>
    <xf numFmtId="165" fontId="58" fillId="0" borderId="0" xfId="0" applyNumberFormat="1" applyFont="1" applyAlignment="1">
      <alignment vertical="center"/>
    </xf>
    <xf numFmtId="165" fontId="59" fillId="0" borderId="0" xfId="0" applyNumberFormat="1" applyFont="1" applyAlignment="1">
      <alignment vertical="center"/>
    </xf>
    <xf numFmtId="165" fontId="47" fillId="0" borderId="0" xfId="50" applyFont="1" applyBorder="1" applyAlignment="1" applyProtection="1">
      <alignment vertical="center" wrapText="1"/>
      <protection/>
    </xf>
    <xf numFmtId="165" fontId="6" fillId="0" borderId="0" xfId="50" applyFont="1" applyBorder="1" applyAlignment="1" applyProtection="1">
      <alignment vertical="center" wrapText="1"/>
      <protection/>
    </xf>
    <xf numFmtId="165" fontId="26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3" fillId="0" borderId="0" xfId="50" applyFont="1" applyBorder="1" applyAlignment="1" applyProtection="1">
      <alignment horizontal="left" vertical="center" wrapText="1" indent="2"/>
      <protection/>
    </xf>
    <xf numFmtId="165" fontId="3" fillId="0" borderId="0" xfId="65" applyFont="1" applyBorder="1" applyAlignment="1" applyProtection="1">
      <alignment horizontal="right" vertical="center"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3" fillId="0" borderId="0" xfId="65" applyFont="1" applyBorder="1" applyAlignment="1" applyProtection="1">
      <alignment vertical="center" wrapText="1"/>
      <protection/>
    </xf>
    <xf numFmtId="164" fontId="3" fillId="0" borderId="0" xfId="72" applyNumberFormat="1" applyFont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3" fillId="0" borderId="9" xfId="65" applyFont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5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48" fillId="6" borderId="0" xfId="51" applyNumberFormat="1" applyFont="1" applyFill="1" applyBorder="1" applyAlignment="1" applyProtection="1">
      <alignment horizontal="center" vertical="center" wrapText="1"/>
      <protection/>
    </xf>
    <xf numFmtId="164" fontId="48" fillId="6" borderId="12" xfId="51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3" fillId="0" borderId="9" xfId="51" applyFont="1" applyBorder="1" applyAlignment="1" applyProtection="1">
      <alignment horizontal="center" vertical="center" wrapText="1"/>
      <protection/>
    </xf>
    <xf numFmtId="164" fontId="3" fillId="0" borderId="9" xfId="72" applyNumberFormat="1" applyFont="1" applyBorder="1" applyAlignment="1" applyProtection="1">
      <alignment horizontal="center" vertical="center" wrapText="1"/>
      <protection/>
    </xf>
    <xf numFmtId="165" fontId="0" fillId="0" borderId="9" xfId="0" applyNumberFormat="1" applyBorder="1" applyAlignment="1" applyProtection="1">
      <alignment horizontal="center" vertical="center"/>
      <protection/>
    </xf>
    <xf numFmtId="164" fontId="3" fillId="0" borderId="9" xfId="51" applyNumberFormat="1" applyFont="1" applyBorder="1" applyAlignment="1" applyProtection="1">
      <alignment horizontal="center" vertical="center" wrapText="1"/>
      <protection/>
    </xf>
    <xf numFmtId="164" fontId="0" fillId="0" borderId="9" xfId="0" applyBorder="1" applyAlignment="1" applyProtection="1">
      <alignment horizontal="center" vertical="center"/>
      <protection/>
    </xf>
    <xf numFmtId="164" fontId="0" fillId="0" borderId="9" xfId="0" applyBorder="1" applyAlignment="1" applyProtection="1">
      <alignment horizontal="left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>
      <alignment vertical="center"/>
    </xf>
    <xf numFmtId="165" fontId="3" fillId="7" borderId="9" xfId="51" applyFont="1" applyFill="1" applyBorder="1" applyAlignment="1" applyProtection="1">
      <alignment horizontal="left" vertical="center" wrapText="1"/>
      <protection/>
    </xf>
    <xf numFmtId="165" fontId="3" fillId="7" borderId="9" xfId="72" applyFont="1" applyFill="1" applyBorder="1" applyAlignment="1" applyProtection="1">
      <alignment horizontal="left" vertical="center" wrapText="1"/>
      <protection/>
    </xf>
    <xf numFmtId="165" fontId="3" fillId="7" borderId="9" xfId="72" applyFont="1" applyFill="1" applyBorder="1" applyAlignment="1" applyProtection="1">
      <alignment horizontal="center" vertical="center" wrapText="1"/>
      <protection/>
    </xf>
    <xf numFmtId="164" fontId="3" fillId="7" borderId="9" xfId="51" applyNumberFormat="1" applyFont="1" applyFill="1" applyBorder="1" applyAlignment="1" applyProtection="1">
      <alignment horizontal="left" vertical="center" wrapText="1"/>
      <protection/>
    </xf>
    <xf numFmtId="164" fontId="3" fillId="7" borderId="9" xfId="72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Fill="1" applyBorder="1" applyAlignment="1" applyProtection="1">
      <alignment horizontal="left" vertical="center" wrapText="1"/>
      <protection/>
    </xf>
    <xf numFmtId="164" fontId="3" fillId="2" borderId="9" xfId="72" applyNumberFormat="1" applyFont="1" applyFill="1" applyBorder="1" applyAlignment="1" applyProtection="1">
      <alignment horizontal="left" vertical="center" wrapText="1"/>
      <protection locked="0"/>
    </xf>
    <xf numFmtId="164" fontId="3" fillId="10" borderId="18" xfId="51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9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4" fontId="26" fillId="0" borderId="0" xfId="73" applyNumberFormat="1" applyFont="1" applyAlignment="1" applyProtection="1">
      <alignment vertical="center" wrapText="1"/>
      <protection/>
    </xf>
    <xf numFmtId="165" fontId="60" fillId="0" borderId="0" xfId="73" applyFont="1" applyAlignment="1" applyProtection="1">
      <alignment vertical="center" wrapText="1"/>
      <protection/>
    </xf>
    <xf numFmtId="165" fontId="6" fillId="0" borderId="10" xfId="74" applyFont="1" applyBorder="1" applyAlignment="1">
      <alignment horizontal="left" vertical="center" wrapText="1" indent="2"/>
      <protection/>
    </xf>
    <xf numFmtId="165" fontId="0" fillId="0" borderId="9" xfId="0" applyNumberFormat="1" applyFont="1" applyBorder="1" applyAlignment="1">
      <alignment horizontal="center" vertical="center"/>
    </xf>
    <xf numFmtId="165" fontId="3" fillId="0" borderId="9" xfId="72" applyFont="1" applyBorder="1" applyAlignment="1" applyProtection="1">
      <alignment horizontal="center" vertical="center" wrapText="1"/>
      <protection/>
    </xf>
    <xf numFmtId="165" fontId="48" fillId="0" borderId="0" xfId="65" applyFont="1" applyBorder="1" applyAlignment="1" applyProtection="1">
      <alignment horizontal="center" vertical="center" wrapText="1"/>
      <protection/>
    </xf>
    <xf numFmtId="165" fontId="48" fillId="0" borderId="0" xfId="72" applyFont="1" applyBorder="1" applyAlignment="1" applyProtection="1">
      <alignment horizontal="center" vertical="center" wrapText="1"/>
      <protection/>
    </xf>
    <xf numFmtId="165" fontId="48" fillId="0" borderId="0" xfId="0" applyNumberFormat="1" applyFont="1" applyBorder="1" applyAlignment="1">
      <alignment horizontal="center" vertical="center"/>
    </xf>
    <xf numFmtId="165" fontId="3" fillId="0" borderId="9" xfId="65" applyFont="1" applyBorder="1" applyAlignment="1" applyProtection="1">
      <alignment horizontal="left" vertical="center" wrapText="1" indent="2"/>
      <protection/>
    </xf>
    <xf numFmtId="165" fontId="3" fillId="7" borderId="9" xfId="72" applyNumberFormat="1" applyFont="1" applyFill="1" applyBorder="1" applyAlignment="1" applyProtection="1">
      <alignment horizontal="left" vertical="center" wrapText="1"/>
      <protection/>
    </xf>
    <xf numFmtId="165" fontId="3" fillId="0" borderId="9" xfId="73" applyFont="1" applyBorder="1" applyAlignment="1" applyProtection="1">
      <alignment vertical="center" wrapText="1"/>
      <protection/>
    </xf>
    <xf numFmtId="165" fontId="62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horizontal="center" vertical="center"/>
    </xf>
    <xf numFmtId="165" fontId="3" fillId="0" borderId="9" xfId="65" applyFont="1" applyBorder="1" applyAlignment="1" applyProtection="1">
      <alignment horizontal="left" vertical="center" wrapText="1" indent="3"/>
      <protection/>
    </xf>
    <xf numFmtId="165" fontId="3" fillId="0" borderId="9" xfId="65" applyFont="1" applyBorder="1" applyAlignment="1" applyProtection="1">
      <alignment horizontal="left" vertical="center" wrapText="1" indent="5"/>
      <protection/>
    </xf>
    <xf numFmtId="165" fontId="3" fillId="0" borderId="9" xfId="65" applyFont="1" applyBorder="1" applyAlignment="1" applyProtection="1">
      <alignment horizontal="left" vertical="center" wrapText="1" indent="6"/>
      <protection/>
    </xf>
    <xf numFmtId="165" fontId="3" fillId="0" borderId="9" xfId="73" applyFont="1" applyBorder="1" applyAlignment="1" applyProtection="1">
      <alignment horizontal="left" vertical="top" wrapText="1"/>
      <protection/>
    </xf>
    <xf numFmtId="165" fontId="26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164" fontId="3" fillId="0" borderId="0" xfId="73" applyNumberFormat="1" applyFont="1" applyBorder="1" applyAlignment="1" applyProtection="1">
      <alignment horizontal="center" vertical="center" wrapText="1"/>
      <protection/>
    </xf>
    <xf numFmtId="165" fontId="3" fillId="0" borderId="0" xfId="65" applyFont="1" applyBorder="1" applyAlignment="1" applyProtection="1">
      <alignment horizontal="left" vertical="center" wrapText="1" indent="3"/>
      <protection/>
    </xf>
    <xf numFmtId="165" fontId="3" fillId="0" borderId="0" xfId="72" applyFont="1" applyBorder="1" applyAlignment="1" applyProtection="1">
      <alignment horizontal="left" vertical="center" wrapText="1"/>
      <protection/>
    </xf>
    <xf numFmtId="164" fontId="3" fillId="0" borderId="0" xfId="73" applyNumberFormat="1" applyFont="1" applyBorder="1" applyAlignment="1" applyProtection="1">
      <alignment vertical="center" wrapText="1"/>
      <protection/>
    </xf>
    <xf numFmtId="165" fontId="3" fillId="0" borderId="0" xfId="73" applyFont="1" applyBorder="1" applyAlignment="1" applyProtection="1">
      <alignment horizontal="left" vertical="top" wrapText="1"/>
      <protection/>
    </xf>
    <xf numFmtId="164" fontId="3" fillId="0" borderId="0" xfId="73" applyNumberFormat="1" applyFont="1" applyAlignment="1" applyProtection="1">
      <alignment vertical="center" wrapText="1"/>
      <protection/>
    </xf>
    <xf numFmtId="165" fontId="3" fillId="0" borderId="0" xfId="73" applyFont="1" applyAlignment="1" applyProtection="1">
      <alignment horizontal="left" vertical="center" wrapText="1" indent="3"/>
      <protection/>
    </xf>
    <xf numFmtId="165" fontId="60" fillId="6" borderId="0" xfId="73" applyFont="1" applyFill="1" applyBorder="1" applyAlignment="1" applyProtection="1">
      <alignment vertical="center" wrapText="1"/>
      <protection/>
    </xf>
    <xf numFmtId="165" fontId="3" fillId="6" borderId="0" xfId="73" applyFont="1" applyFill="1" applyBorder="1" applyAlignment="1" applyProtection="1">
      <alignment vertical="center" wrapText="1"/>
      <protection/>
    </xf>
    <xf numFmtId="165" fontId="3" fillId="6" borderId="0" xfId="73" applyFont="1" applyFill="1" applyBorder="1" applyAlignment="1" applyProtection="1">
      <alignment horizontal="right" vertical="center" wrapText="1"/>
      <protection/>
    </xf>
    <xf numFmtId="165" fontId="47" fillId="0" borderId="0" xfId="74" applyFont="1" applyBorder="1" applyAlignment="1">
      <alignment vertical="center" wrapText="1"/>
      <protection/>
    </xf>
    <xf numFmtId="165" fontId="3" fillId="6" borderId="0" xfId="73" applyFont="1" applyFill="1" applyBorder="1" applyAlignment="1" applyProtection="1">
      <alignment horizontal="center" vertical="center" wrapText="1"/>
      <protection/>
    </xf>
    <xf numFmtId="165" fontId="12" fillId="6" borderId="0" xfId="73" applyFont="1" applyFill="1" applyBorder="1" applyAlignment="1" applyProtection="1">
      <alignment horizontal="center" vertical="center" wrapText="1"/>
      <protection/>
    </xf>
    <xf numFmtId="165" fontId="3" fillId="6" borderId="0" xfId="73" applyFont="1" applyFill="1" applyBorder="1" applyAlignment="1" applyProtection="1">
      <alignment horizontal="right" vertical="center"/>
      <protection/>
    </xf>
    <xf numFmtId="165" fontId="3" fillId="6" borderId="9" xfId="73" applyFont="1" applyFill="1" applyBorder="1" applyAlignment="1" applyProtection="1">
      <alignment horizontal="center" vertical="center" wrapText="1"/>
      <protection/>
    </xf>
    <xf numFmtId="165" fontId="3" fillId="6" borderId="9" xfId="73" applyFont="1" applyFill="1" applyBorder="1" applyAlignment="1" applyProtection="1">
      <alignment horizontal="center" vertical="center"/>
      <protection/>
    </xf>
    <xf numFmtId="165" fontId="0" fillId="0" borderId="9" xfId="51" applyFont="1" applyBorder="1" applyAlignment="1" applyProtection="1">
      <alignment horizontal="center" vertical="center" wrapText="1"/>
      <protection/>
    </xf>
    <xf numFmtId="164" fontId="3" fillId="0" borderId="0" xfId="53" applyFont="1" applyBorder="1">
      <alignment vertical="top"/>
      <protection/>
    </xf>
    <xf numFmtId="164" fontId="0" fillId="6" borderId="9" xfId="73" applyNumberFormat="1" applyFont="1" applyFill="1" applyBorder="1" applyAlignment="1" applyProtection="1">
      <alignment horizontal="center" vertical="center" wrapText="1"/>
      <protection/>
    </xf>
    <xf numFmtId="165" fontId="0" fillId="0" borderId="9" xfId="73" applyFont="1" applyBorder="1" applyAlignment="1" applyProtection="1">
      <alignment horizontal="left" vertical="center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19" fillId="8" borderId="9" xfId="2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Alignment="1">
      <alignment vertical="top"/>
    </xf>
    <xf numFmtId="165" fontId="42" fillId="6" borderId="0" xfId="73" applyFont="1" applyFill="1" applyBorder="1" applyAlignment="1" applyProtection="1">
      <alignment horizontal="center" vertical="center" wrapText="1"/>
      <protection/>
    </xf>
    <xf numFmtId="165" fontId="3" fillId="10" borderId="18" xfId="73" applyFont="1" applyFill="1" applyBorder="1" applyAlignment="1" applyProtection="1">
      <alignment vertical="center" wrapText="1"/>
      <protection/>
    </xf>
    <xf numFmtId="164" fontId="52" fillId="10" borderId="10" xfId="53" applyFont="1" applyFill="1" applyBorder="1" applyAlignment="1" applyProtection="1">
      <alignment horizontal="left" vertical="center"/>
      <protection/>
    </xf>
    <xf numFmtId="164" fontId="52" fillId="10" borderId="10" xfId="53" applyFont="1" applyFill="1" applyBorder="1" applyAlignment="1" applyProtection="1">
      <alignment horizontal="left" vertical="center" indent="3"/>
      <protection/>
    </xf>
    <xf numFmtId="164" fontId="64" fillId="10" borderId="19" xfId="53" applyFont="1" applyFill="1" applyBorder="1" applyAlignment="1" applyProtection="1">
      <alignment horizontal="center" vertical="top"/>
      <protection/>
    </xf>
    <xf numFmtId="165" fontId="3" fillId="0" borderId="0" xfId="73" applyFont="1" applyAlignment="1" applyProtection="1">
      <alignment horizontal="left" vertical="center" wrapText="1" indent="2"/>
      <protection/>
    </xf>
    <xf numFmtId="165" fontId="6" fillId="0" borderId="0" xfId="74" applyFont="1" applyBorder="1" applyAlignment="1">
      <alignment vertical="center" wrapText="1"/>
      <protection/>
    </xf>
    <xf numFmtId="165" fontId="0" fillId="6" borderId="18" xfId="71" applyNumberFormat="1" applyFont="1" applyFill="1" applyBorder="1" applyAlignment="1" applyProtection="1">
      <alignment horizontal="right" vertical="center" wrapText="1" indent="2"/>
      <protection/>
    </xf>
    <xf numFmtId="165" fontId="3" fillId="7" borderId="9" xfId="72" applyNumberFormat="1" applyFont="1" applyFill="1" applyBorder="1" applyAlignment="1" applyProtection="1">
      <alignment horizontal="left" vertical="center" wrapText="1" indent="2"/>
      <protection/>
    </xf>
    <xf numFmtId="165" fontId="65" fillId="0" borderId="0" xfId="72" applyFont="1" applyBorder="1" applyAlignment="1" applyProtection="1">
      <alignment vertical="center" wrapText="1"/>
      <protection/>
    </xf>
    <xf numFmtId="165" fontId="3" fillId="0" borderId="0" xfId="72" applyFont="1" applyBorder="1" applyAlignment="1" applyProtection="1">
      <alignment vertical="center" wrapText="1"/>
      <protection/>
    </xf>
    <xf numFmtId="164" fontId="48" fillId="6" borderId="10" xfId="51" applyNumberFormat="1" applyFont="1" applyFill="1" applyBorder="1" applyAlignment="1" applyProtection="1">
      <alignment horizontal="center" vertical="center" wrapText="1"/>
      <protection/>
    </xf>
    <xf numFmtId="164" fontId="0" fillId="6" borderId="18" xfId="73" applyNumberFormat="1" applyFont="1" applyFill="1" applyBorder="1" applyAlignment="1" applyProtection="1">
      <alignment horizontal="center" vertical="center" wrapText="1"/>
      <protection/>
    </xf>
    <xf numFmtId="165" fontId="65" fillId="0" borderId="0" xfId="73" applyFont="1" applyAlignment="1" applyProtection="1">
      <alignment vertical="center" wrapText="1"/>
      <protection/>
    </xf>
    <xf numFmtId="165" fontId="0" fillId="0" borderId="9" xfId="73" applyFont="1" applyBorder="1" applyAlignment="1" applyProtection="1">
      <alignment horizontal="center" vertical="center" wrapText="1"/>
      <protection/>
    </xf>
    <xf numFmtId="164" fontId="0" fillId="6" borderId="11" xfId="73" applyNumberFormat="1" applyFont="1" applyFill="1" applyBorder="1" applyAlignment="1" applyProtection="1">
      <alignment horizontal="center" vertical="center" wrapText="1"/>
      <protection/>
    </xf>
    <xf numFmtId="165" fontId="0" fillId="0" borderId="20" xfId="73" applyFont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horizontal="left" vertical="center" wrapText="1"/>
      <protection/>
    </xf>
    <xf numFmtId="165" fontId="60" fillId="6" borderId="17" xfId="73" applyFont="1" applyFill="1" applyBorder="1" applyAlignment="1" applyProtection="1">
      <alignment horizontal="center" vertical="top" wrapText="1"/>
      <protection/>
    </xf>
    <xf numFmtId="165" fontId="0" fillId="7" borderId="9" xfId="20" applyNumberFormat="1" applyFont="1" applyFill="1" applyBorder="1" applyAlignment="1" applyProtection="1">
      <alignment horizontal="left" vertical="center" wrapText="1" indent="2"/>
      <protection/>
    </xf>
    <xf numFmtId="165" fontId="0" fillId="7" borderId="9" xfId="73" applyNumberFormat="1" applyFont="1" applyFill="1" applyBorder="1" applyAlignment="1" applyProtection="1">
      <alignment horizontal="left" vertical="center" wrapText="1" indent="2"/>
      <protection/>
    </xf>
    <xf numFmtId="164" fontId="0" fillId="8" borderId="19" xfId="72" applyNumberFormat="1" applyFont="1" applyFill="1" applyBorder="1" applyAlignment="1" applyProtection="1">
      <alignment horizontal="left" vertical="center" wrapText="1"/>
      <protection locked="0"/>
    </xf>
    <xf numFmtId="164" fontId="0" fillId="8" borderId="9" xfId="72" applyNumberFormat="1" applyFont="1" applyFill="1" applyBorder="1" applyAlignment="1" applyProtection="1">
      <alignment horizontal="left" vertical="center" wrapText="1"/>
      <protection locked="0"/>
    </xf>
    <xf numFmtId="165" fontId="3" fillId="10" borderId="22" xfId="73" applyFont="1" applyFill="1" applyBorder="1" applyAlignment="1" applyProtection="1">
      <alignment vertical="center" wrapText="1"/>
      <protection/>
    </xf>
    <xf numFmtId="165" fontId="3" fillId="0" borderId="9" xfId="73" applyFont="1" applyBorder="1" applyAlignment="1" applyProtection="1">
      <alignment vertical="top" wrapText="1"/>
      <protection/>
    </xf>
    <xf numFmtId="164" fontId="19" fillId="2" borderId="9" xfId="20" applyFill="1" applyBorder="1" applyAlignment="1" applyProtection="1">
      <alignment horizontal="left" vertical="center" wrapText="1"/>
      <protection locked="0"/>
    </xf>
    <xf numFmtId="172" fontId="0" fillId="8" borderId="9" xfId="20" applyNumberFormat="1" applyFont="1" applyFill="1" applyBorder="1" applyAlignment="1" applyProtection="1">
      <alignment horizontal="right" vertical="center" wrapText="1"/>
      <protection locked="0"/>
    </xf>
    <xf numFmtId="164" fontId="52" fillId="10" borderId="10" xfId="53" applyFont="1" applyFill="1" applyBorder="1" applyAlignment="1" applyProtection="1">
      <alignment horizontal="left" vertical="center" indent="5"/>
      <protection/>
    </xf>
    <xf numFmtId="164" fontId="3" fillId="0" borderId="13" xfId="53" applyBorder="1">
      <alignment vertical="top"/>
      <protection/>
    </xf>
    <xf numFmtId="164" fontId="26" fillId="0" borderId="0" xfId="53" applyFont="1" applyBorder="1" applyAlignment="1">
      <alignment vertical="top"/>
      <protection/>
    </xf>
    <xf numFmtId="165" fontId="6" fillId="0" borderId="0" xfId="73" applyFont="1" applyAlignment="1" applyProtection="1">
      <alignment horizontal="right" vertical="top" wrapText="1"/>
      <protection/>
    </xf>
    <xf numFmtId="164" fontId="3" fillId="0" borderId="13" xfId="73" applyNumberFormat="1" applyFont="1" applyBorder="1" applyAlignment="1" applyProtection="1">
      <alignment horizontal="center" vertical="center" wrapText="1"/>
      <protection/>
    </xf>
    <xf numFmtId="165" fontId="3" fillId="0" borderId="13" xfId="65" applyFont="1" applyBorder="1" applyAlignment="1" applyProtection="1">
      <alignment horizontal="left" vertical="center" wrapText="1" indent="3"/>
      <protection/>
    </xf>
    <xf numFmtId="165" fontId="3" fillId="0" borderId="13" xfId="72" applyFont="1" applyBorder="1" applyAlignment="1" applyProtection="1">
      <alignment horizontal="left" vertical="center" wrapText="1"/>
      <protection/>
    </xf>
    <xf numFmtId="164" fontId="3" fillId="0" borderId="13" xfId="73" applyNumberFormat="1" applyFont="1" applyBorder="1" applyAlignment="1" applyProtection="1">
      <alignment vertical="center" wrapText="1"/>
      <protection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73" applyFont="1" applyAlignment="1" applyProtection="1">
      <alignment horizontal="left" vertical="top" wrapText="1"/>
      <protection/>
    </xf>
    <xf numFmtId="164" fontId="26" fillId="0" borderId="0" xfId="73" applyNumberFormat="1" applyFont="1" applyBorder="1" applyAlignment="1" applyProtection="1">
      <alignment horizontal="center" vertical="center" wrapText="1"/>
      <protection/>
    </xf>
    <xf numFmtId="165" fontId="26" fillId="0" borderId="0" xfId="72" applyFont="1" applyBorder="1" applyAlignment="1" applyProtection="1">
      <alignment horizontal="left" vertical="center" wrapText="1" indent="2"/>
      <protection/>
    </xf>
    <xf numFmtId="164" fontId="26" fillId="0" borderId="0" xfId="73" applyNumberFormat="1" applyFont="1" applyBorder="1" applyAlignment="1" applyProtection="1">
      <alignment vertical="center" wrapText="1"/>
      <protection/>
    </xf>
    <xf numFmtId="165" fontId="0" fillId="0" borderId="9" xfId="0" applyNumberFormat="1" applyBorder="1" applyAlignment="1" applyProtection="1">
      <alignment vertical="center"/>
      <protection/>
    </xf>
    <xf numFmtId="164" fontId="65" fillId="0" borderId="0" xfId="73" applyNumberFormat="1" applyFont="1" applyBorder="1" applyAlignment="1" applyProtection="1">
      <alignment vertical="center" wrapText="1"/>
      <protection/>
    </xf>
    <xf numFmtId="165" fontId="3" fillId="0" borderId="0" xfId="0" applyNumberFormat="1" applyFont="1" applyBorder="1" applyAlignment="1">
      <alignment vertical="center"/>
    </xf>
    <xf numFmtId="165" fontId="26" fillId="0" borderId="0" xfId="72" applyFont="1" applyBorder="1" applyAlignment="1" applyProtection="1">
      <alignment vertical="center" wrapText="1"/>
      <protection/>
    </xf>
    <xf numFmtId="165" fontId="0" fillId="0" borderId="9" xfId="55" applyFont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3" fillId="0" borderId="9" xfId="63" applyFont="1" applyBorder="1" applyAlignment="1" applyProtection="1">
      <alignment horizontal="center" vertical="center" wrapText="1"/>
      <protection/>
    </xf>
    <xf numFmtId="165" fontId="0" fillId="0" borderId="9" xfId="63" applyFont="1" applyBorder="1" applyAlignment="1" applyProtection="1">
      <alignment horizontal="center" vertical="center" wrapText="1"/>
      <protection/>
    </xf>
    <xf numFmtId="165" fontId="0" fillId="0" borderId="9" xfId="65" applyFont="1" applyBorder="1" applyAlignment="1" applyProtection="1">
      <alignment horizontal="center" vertical="center" wrapText="1"/>
      <protection/>
    </xf>
    <xf numFmtId="165" fontId="66" fillId="6" borderId="0" xfId="73" applyFont="1" applyFill="1" applyBorder="1" applyAlignment="1" applyProtection="1">
      <alignment vertical="center" wrapText="1"/>
      <protection/>
    </xf>
    <xf numFmtId="165" fontId="26" fillId="6" borderId="10" xfId="51" applyNumberFormat="1" applyFont="1" applyFill="1" applyBorder="1" applyAlignment="1" applyProtection="1">
      <alignment horizontal="center" vertical="center" wrapText="1"/>
      <protection/>
    </xf>
    <xf numFmtId="165" fontId="48" fillId="6" borderId="10" xfId="51" applyNumberFormat="1" applyFont="1" applyFill="1" applyBorder="1" applyAlignment="1" applyProtection="1">
      <alignment horizontal="center" vertical="center" wrapText="1"/>
      <protection/>
    </xf>
    <xf numFmtId="165" fontId="26" fillId="0" borderId="0" xfId="73" applyFont="1" applyBorder="1" applyAlignment="1" applyProtection="1">
      <alignment horizontal="center" vertical="center" wrapText="1"/>
      <protection/>
    </xf>
    <xf numFmtId="165" fontId="26" fillId="0" borderId="0" xfId="73" applyFont="1" applyBorder="1" applyAlignment="1" applyProtection="1">
      <alignment vertical="center" wrapText="1"/>
      <protection/>
    </xf>
    <xf numFmtId="165" fontId="3" fillId="6" borderId="21" xfId="73" applyNumberFormat="1" applyFont="1" applyFill="1" applyBorder="1" applyAlignment="1" applyProtection="1">
      <alignment horizontal="left" vertical="center" wrapText="1"/>
      <protection/>
    </xf>
    <xf numFmtId="165" fontId="3" fillId="0" borderId="21" xfId="65" applyFont="1" applyBorder="1" applyAlignment="1" applyProtection="1">
      <alignment vertical="center" wrapText="1"/>
      <protection/>
    </xf>
    <xf numFmtId="165" fontId="3" fillId="0" borderId="21" xfId="72" applyFont="1" applyBorder="1" applyAlignment="1" applyProtection="1">
      <alignment vertical="center" wrapText="1"/>
      <protection/>
    </xf>
    <xf numFmtId="165" fontId="3" fillId="7" borderId="21" xfId="72" applyNumberFormat="1" applyFont="1" applyFill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vertical="center" wrapText="1"/>
      <protection/>
    </xf>
    <xf numFmtId="165" fontId="46" fillId="6" borderId="0" xfId="73" applyFont="1" applyFill="1" applyBorder="1" applyAlignment="1" applyProtection="1">
      <alignment horizontal="center" vertical="center" wrapText="1"/>
      <protection/>
    </xf>
    <xf numFmtId="165" fontId="3" fillId="6" borderId="9" xfId="73" applyNumberFormat="1" applyFont="1" applyFill="1" applyBorder="1" applyAlignment="1" applyProtection="1">
      <alignment horizontal="left"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2"/>
      <protection/>
    </xf>
    <xf numFmtId="165" fontId="3" fillId="0" borderId="9" xfId="72" applyFont="1" applyBorder="1" applyAlignment="1" applyProtection="1">
      <alignment vertical="center" wrapText="1"/>
      <protection/>
    </xf>
    <xf numFmtId="165" fontId="42" fillId="0" borderId="0" xfId="73" applyFont="1" applyBorder="1" applyAlignment="1" applyProtection="1">
      <alignment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3"/>
      <protection/>
    </xf>
    <xf numFmtId="165" fontId="3" fillId="6" borderId="9" xfId="73" applyFont="1" applyFill="1" applyBorder="1" applyAlignment="1" applyProtection="1">
      <alignment horizontal="left" vertical="center" wrapText="1" indent="5"/>
      <protection/>
    </xf>
    <xf numFmtId="165" fontId="3" fillId="6" borderId="9" xfId="73" applyFont="1" applyFill="1" applyBorder="1" applyAlignment="1" applyProtection="1">
      <alignment horizontal="left" vertical="center" wrapText="1" indent="6"/>
      <protection/>
    </xf>
    <xf numFmtId="165" fontId="3" fillId="8" borderId="9" xfId="73" applyFont="1" applyFill="1" applyBorder="1" applyAlignment="1" applyProtection="1">
      <alignment horizontal="left" vertical="center" wrapText="1"/>
      <protection locked="0"/>
    </xf>
    <xf numFmtId="164" fontId="3" fillId="2" borderId="9" xfId="73" applyNumberFormat="1" applyFont="1" applyFill="1" applyBorder="1" applyAlignment="1" applyProtection="1">
      <alignment horizontal="left" vertical="center" wrapText="1" indent="9"/>
      <protection locked="0"/>
    </xf>
    <xf numFmtId="172" fontId="3" fillId="8" borderId="9" xfId="20" applyNumberFormat="1" applyFont="1" applyFill="1" applyBorder="1" applyAlignment="1" applyProtection="1">
      <alignment horizontal="right" vertical="center" wrapText="1"/>
      <protection locked="0"/>
    </xf>
    <xf numFmtId="172" fontId="3" fillId="0" borderId="9" xfId="20" applyNumberFormat="1" applyFont="1" applyBorder="1" applyAlignment="1" applyProtection="1">
      <alignment horizontal="right" vertical="center" wrapText="1"/>
      <protection/>
    </xf>
    <xf numFmtId="164" fontId="0" fillId="8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9" borderId="9" xfId="72" applyNumberFormat="1" applyFont="1" applyFill="1" applyBorder="1" applyAlignment="1" applyProtection="1">
      <alignment horizontal="center" vertical="center" wrapText="1"/>
      <protection/>
    </xf>
    <xf numFmtId="165" fontId="3" fillId="6" borderId="9" xfId="73" applyFont="1" applyFill="1" applyBorder="1" applyAlignment="1" applyProtection="1">
      <alignment vertical="center" wrapText="1"/>
      <protection/>
    </xf>
    <xf numFmtId="165" fontId="3" fillId="0" borderId="9" xfId="73" applyFont="1" applyBorder="1" applyAlignment="1" applyProtection="1">
      <alignment horizontal="left" vertical="center" wrapText="1"/>
      <protection/>
    </xf>
    <xf numFmtId="165" fontId="49" fillId="0" borderId="0" xfId="73" applyNumberFormat="1" applyFont="1" applyAlignment="1" applyProtection="1">
      <alignment vertical="center" wrapText="1"/>
      <protection/>
    </xf>
    <xf numFmtId="164" fontId="3" fillId="10" borderId="9" xfId="73" applyNumberFormat="1" applyFont="1" applyFill="1" applyBorder="1" applyAlignment="1" applyProtection="1">
      <alignment horizontal="left" vertical="center" wrapText="1"/>
      <protection/>
    </xf>
    <xf numFmtId="165" fontId="3" fillId="0" borderId="9" xfId="73" applyFont="1" applyBorder="1" applyAlignment="1" applyProtection="1">
      <alignment horizontal="left" vertical="center" wrapText="1" indent="9"/>
      <protection/>
    </xf>
    <xf numFmtId="164" fontId="3" fillId="0" borderId="9" xfId="72" applyNumberFormat="1" applyFont="1" applyBorder="1" applyAlignment="1" applyProtection="1">
      <alignment vertical="center" wrapText="1"/>
      <protection/>
    </xf>
    <xf numFmtId="165" fontId="3" fillId="0" borderId="9" xfId="20" applyNumberFormat="1" applyFont="1" applyBorder="1" applyAlignment="1" applyProtection="1">
      <alignment horizontal="center" vertical="center" wrapText="1"/>
      <protection/>
    </xf>
    <xf numFmtId="172" fontId="26" fillId="0" borderId="9" xfId="20" applyNumberFormat="1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>
      <alignment vertical="top"/>
    </xf>
    <xf numFmtId="164" fontId="67" fillId="10" borderId="18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8"/>
      <protection/>
    </xf>
    <xf numFmtId="164" fontId="0" fillId="10" borderId="10" xfId="72" applyNumberFormat="1" applyFont="1" applyFill="1" applyBorder="1" applyAlignment="1" applyProtection="1">
      <alignment horizontal="center" vertical="center" wrapText="1"/>
      <protection/>
    </xf>
    <xf numFmtId="164" fontId="67" fillId="10" borderId="10" xfId="0" applyFont="1" applyFill="1" applyBorder="1" applyAlignment="1" applyProtection="1">
      <alignment horizontal="left" vertical="center"/>
      <protection/>
    </xf>
    <xf numFmtId="164" fontId="3" fillId="10" borderId="19" xfId="72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Font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26" fillId="0" borderId="0" xfId="0" applyFont="1" applyBorder="1" applyAlignment="1" applyProtection="1">
      <alignment vertical="top"/>
      <protection/>
    </xf>
    <xf numFmtId="164" fontId="52" fillId="10" borderId="10" xfId="0" applyFont="1" applyFill="1" applyBorder="1" applyAlignment="1" applyProtection="1">
      <alignment horizontal="left" vertical="center" indent="5"/>
      <protection/>
    </xf>
    <xf numFmtId="165" fontId="3" fillId="0" borderId="0" xfId="73" applyFont="1" applyAlignment="1" applyProtection="1">
      <alignment horizontal="right" vertical="top" wrapText="1"/>
      <protection/>
    </xf>
    <xf numFmtId="164" fontId="3" fillId="10" borderId="18" xfId="73" applyNumberFormat="1" applyFont="1" applyFill="1" applyBorder="1" applyAlignment="1" applyProtection="1">
      <alignment horizontal="center" vertical="center" wrapText="1"/>
      <protection/>
    </xf>
    <xf numFmtId="165" fontId="3" fillId="10" borderId="19" xfId="72" applyFont="1" applyFill="1" applyBorder="1" applyAlignment="1" applyProtection="1">
      <alignment horizontal="left" vertical="center" wrapText="1"/>
      <protection/>
    </xf>
    <xf numFmtId="164" fontId="3" fillId="10" borderId="22" xfId="73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3"/>
      <protection/>
    </xf>
    <xf numFmtId="165" fontId="3" fillId="10" borderId="12" xfId="72" applyFont="1" applyFill="1" applyBorder="1" applyAlignment="1" applyProtection="1">
      <alignment horizontal="left" vertical="center" wrapText="1"/>
      <protection/>
    </xf>
    <xf numFmtId="164" fontId="3" fillId="10" borderId="23" xfId="73" applyNumberFormat="1" applyFont="1" applyFill="1" applyBorder="1" applyAlignment="1" applyProtection="1">
      <alignment vertical="center" wrapText="1"/>
      <protection/>
    </xf>
    <xf numFmtId="165" fontId="3" fillId="10" borderId="10" xfId="72" applyFont="1" applyFill="1" applyBorder="1" applyAlignment="1" applyProtection="1">
      <alignment horizontal="left" vertical="center" wrapText="1"/>
      <protection/>
    </xf>
    <xf numFmtId="164" fontId="3" fillId="10" borderId="19" xfId="73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6" fillId="0" borderId="0" xfId="0" applyFont="1" applyBorder="1" applyAlignment="1">
      <alignment vertical="top"/>
    </xf>
    <xf numFmtId="164" fontId="26" fillId="0" borderId="0" xfId="0" applyFont="1" applyBorder="1" applyAlignment="1">
      <alignment vertical="center"/>
    </xf>
    <xf numFmtId="165" fontId="6" fillId="0" borderId="0" xfId="74" applyFont="1" applyBorder="1" applyAlignment="1">
      <alignment horizontal="center" vertical="center" wrapText="1"/>
      <protection/>
    </xf>
    <xf numFmtId="165" fontId="26" fillId="0" borderId="0" xfId="65" applyFont="1" applyBorder="1" applyAlignment="1" applyProtection="1">
      <alignment horizontal="right" vertical="center" wrapText="1"/>
      <protection/>
    </xf>
    <xf numFmtId="165" fontId="26" fillId="0" borderId="0" xfId="72" applyFont="1" applyBorder="1" applyAlignment="1" applyProtection="1">
      <alignment horizontal="center" vertical="center" wrapText="1"/>
      <protection/>
    </xf>
    <xf numFmtId="165" fontId="26" fillId="0" borderId="0" xfId="65" applyFont="1" applyBorder="1" applyAlignment="1" applyProtection="1">
      <alignment horizontal="left" vertical="center" wrapText="1"/>
      <protection/>
    </xf>
    <xf numFmtId="165" fontId="3" fillId="0" borderId="0" xfId="72" applyFont="1" applyBorder="1" applyAlignment="1" applyProtection="1">
      <alignment horizontal="center" vertical="center" wrapText="1"/>
      <protection/>
    </xf>
    <xf numFmtId="165" fontId="3" fillId="0" borderId="0" xfId="65" applyFont="1" applyBorder="1" applyAlignment="1" applyProtection="1">
      <alignment horizontal="left" vertical="center" wrapText="1"/>
      <protection/>
    </xf>
    <xf numFmtId="165" fontId="68" fillId="0" borderId="0" xfId="65" applyFont="1" applyBorder="1" applyAlignment="1" applyProtection="1">
      <alignment horizontal="center" vertical="center" wrapText="1"/>
      <protection/>
    </xf>
    <xf numFmtId="165" fontId="68" fillId="0" borderId="0" xfId="65" applyFont="1" applyBorder="1" applyAlignment="1" applyProtection="1">
      <alignment vertical="center" wrapText="1"/>
      <protection/>
    </xf>
    <xf numFmtId="165" fontId="0" fillId="6" borderId="9" xfId="55" applyFont="1" applyFill="1" applyBorder="1" applyAlignment="1" applyProtection="1">
      <alignment horizontal="center" vertical="center" wrapText="1"/>
      <protection/>
    </xf>
    <xf numFmtId="165" fontId="3" fillId="6" borderId="9" xfId="65" applyFont="1" applyFill="1" applyBorder="1" applyAlignment="1" applyProtection="1">
      <alignment horizontal="center" vertical="center" wrapText="1"/>
      <protection/>
    </xf>
    <xf numFmtId="165" fontId="0" fillId="6" borderId="9" xfId="65" applyFont="1" applyFill="1" applyBorder="1" applyAlignment="1" applyProtection="1">
      <alignment horizontal="center" vertical="center" wrapText="1"/>
      <protection/>
    </xf>
    <xf numFmtId="165" fontId="48" fillId="6" borderId="10" xfId="51" applyFont="1" applyFill="1" applyBorder="1" applyAlignment="1" applyProtection="1">
      <alignment vertical="center" wrapText="1"/>
      <protection/>
    </xf>
    <xf numFmtId="165" fontId="26" fillId="6" borderId="10" xfId="51" applyNumberFormat="1" applyFont="1" applyFill="1" applyBorder="1" applyAlignment="1" applyProtection="1">
      <alignment vertical="center" wrapText="1"/>
      <protection/>
    </xf>
    <xf numFmtId="165" fontId="3" fillId="0" borderId="10" xfId="73" applyFont="1" applyBorder="1" applyAlignment="1" applyProtection="1">
      <alignment vertical="center" wrapText="1"/>
      <protection/>
    </xf>
    <xf numFmtId="165" fontId="3" fillId="7" borderId="21" xfId="65" applyFont="1" applyFill="1" applyBorder="1" applyAlignment="1" applyProtection="1">
      <alignment horizontal="left" vertical="center" wrapText="1"/>
      <protection/>
    </xf>
    <xf numFmtId="165" fontId="3" fillId="0" borderId="21" xfId="73" applyFont="1" applyBorder="1" applyAlignment="1" applyProtection="1">
      <alignment horizontal="left" vertical="top" wrapText="1"/>
      <protection/>
    </xf>
    <xf numFmtId="164" fontId="26" fillId="0" borderId="0" xfId="0" applyFont="1" applyAlignment="1" applyProtection="1">
      <alignment vertical="center"/>
      <protection/>
    </xf>
    <xf numFmtId="165" fontId="15" fillId="0" borderId="0" xfId="73" applyFont="1" applyAlignment="1" applyProtection="1">
      <alignment horizontal="center" vertical="center" wrapText="1"/>
      <protection/>
    </xf>
    <xf numFmtId="165" fontId="3" fillId="7" borderId="9" xfId="73" applyFont="1" applyFill="1" applyBorder="1" applyAlignment="1" applyProtection="1">
      <alignment horizontal="left" vertical="center" wrapText="1"/>
      <protection/>
    </xf>
    <xf numFmtId="165" fontId="3" fillId="0" borderId="0" xfId="73" applyFont="1" applyBorder="1" applyAlignment="1" applyProtection="1">
      <alignment horizontal="center" vertical="top" wrapText="1"/>
      <protection/>
    </xf>
    <xf numFmtId="165" fontId="46" fillId="6" borderId="0" xfId="73" applyFont="1" applyFill="1" applyBorder="1" applyAlignment="1" applyProtection="1">
      <alignment horizontal="center" vertical="top" wrapText="1"/>
      <protection/>
    </xf>
    <xf numFmtId="164" fontId="3" fillId="8" borderId="9" xfId="0" applyFont="1" applyFill="1" applyBorder="1" applyAlignment="1" applyProtection="1">
      <alignment horizontal="left" vertical="center" wrapText="1" indent="5"/>
      <protection locked="0"/>
    </xf>
    <xf numFmtId="165" fontId="42" fillId="0" borderId="9" xfId="73" applyFont="1" applyBorder="1" applyAlignment="1" applyProtection="1">
      <alignment horizontal="center" vertical="center" wrapText="1"/>
      <protection/>
    </xf>
    <xf numFmtId="164" fontId="3" fillId="0" borderId="9" xfId="0" applyFont="1" applyBorder="1" applyAlignment="1" applyProtection="1">
      <alignment horizontal="center" vertical="center"/>
      <protection/>
    </xf>
    <xf numFmtId="172" fontId="3" fillId="8" borderId="9" xfId="73" applyNumberFormat="1" applyFont="1" applyFill="1" applyBorder="1" applyAlignment="1" applyProtection="1">
      <alignment horizontal="right" vertical="center" wrapText="1"/>
      <protection locked="0"/>
    </xf>
    <xf numFmtId="164" fontId="3" fillId="6" borderId="9" xfId="73" applyNumberFormat="1" applyFont="1" applyFill="1" applyBorder="1" applyAlignment="1" applyProtection="1">
      <alignment horizontal="center" vertical="center" wrapText="1"/>
      <protection/>
    </xf>
    <xf numFmtId="165" fontId="3" fillId="0" borderId="9" xfId="73" applyFont="1" applyBorder="1" applyAlignment="1" applyProtection="1">
      <alignment horizontal="right" vertical="center" wrapText="1"/>
      <protection/>
    </xf>
    <xf numFmtId="172" fontId="3" fillId="0" borderId="9" xfId="73" applyNumberFormat="1" applyFont="1" applyBorder="1" applyAlignment="1" applyProtection="1">
      <alignment horizontal="right" vertical="center" wrapText="1"/>
      <protection/>
    </xf>
    <xf numFmtId="165" fontId="3" fillId="0" borderId="9" xfId="73" applyFont="1" applyBorder="1" applyAlignment="1" applyProtection="1">
      <alignment horizontal="left" vertical="center" wrapText="1" indent="6"/>
      <protection/>
    </xf>
    <xf numFmtId="164" fontId="3" fillId="0" borderId="9" xfId="73" applyNumberFormat="1" applyFont="1" applyBorder="1" applyAlignment="1" applyProtection="1">
      <alignment horizontal="left" vertical="center" wrapText="1"/>
      <protection/>
    </xf>
    <xf numFmtId="170" fontId="3" fillId="8" borderId="9" xfId="0" applyNumberFormat="1" applyFont="1" applyFill="1" applyBorder="1" applyAlignment="1" applyProtection="1">
      <alignment horizontal="right" vertical="center"/>
      <protection locked="0"/>
    </xf>
    <xf numFmtId="164" fontId="3" fillId="8" borderId="9" xfId="72" applyNumberFormat="1" applyFont="1" applyFill="1" applyBorder="1" applyAlignment="1" applyProtection="1">
      <alignment horizontal="center" vertical="center" wrapText="1"/>
      <protection locked="0"/>
    </xf>
    <xf numFmtId="164" fontId="52" fillId="10" borderId="18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26" fillId="10" borderId="10" xfId="0" applyNumberFormat="1" applyFont="1" applyFill="1" applyBorder="1" applyAlignment="1" applyProtection="1">
      <alignment horizontal="right"/>
      <protection/>
    </xf>
    <xf numFmtId="172" fontId="26" fillId="10" borderId="19" xfId="0" applyNumberFormat="1" applyFont="1" applyFill="1" applyBorder="1" applyAlignment="1" applyProtection="1">
      <alignment horizontal="right"/>
      <protection/>
    </xf>
    <xf numFmtId="164" fontId="52" fillId="10" borderId="18" xfId="0" applyFont="1" applyFill="1" applyBorder="1" applyAlignment="1" applyProtection="1">
      <alignment horizontal="left" vertical="center" indent="2"/>
      <protection/>
    </xf>
    <xf numFmtId="164" fontId="3" fillId="10" borderId="10" xfId="73" applyNumberFormat="1" applyFont="1" applyFill="1" applyBorder="1" applyAlignment="1" applyProtection="1">
      <alignment horizontal="left" vertical="center" wrapText="1" indent="6"/>
      <protection/>
    </xf>
    <xf numFmtId="164" fontId="52" fillId="10" borderId="18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6" fillId="0" borderId="0" xfId="0" applyFont="1" applyAlignment="1" applyProtection="1">
      <alignment vertical="top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52" fillId="10" borderId="19" xfId="0" applyFont="1" applyFill="1" applyBorder="1" applyAlignment="1" applyProtection="1">
      <alignment horizontal="left" vertical="center" indent="6"/>
      <protection/>
    </xf>
    <xf numFmtId="164" fontId="26" fillId="0" borderId="0" xfId="0" applyFont="1" applyAlignment="1">
      <alignment vertical="top"/>
    </xf>
    <xf numFmtId="164" fontId="3" fillId="10" borderId="18" xfId="73" applyNumberFormat="1" applyFont="1" applyFill="1" applyBorder="1" applyAlignment="1" applyProtection="1">
      <alignment vertical="center" wrapText="1"/>
      <protection/>
    </xf>
    <xf numFmtId="164" fontId="3" fillId="0" borderId="0" xfId="0" applyFont="1" applyAlignment="1">
      <alignment vertical="center"/>
    </xf>
    <xf numFmtId="164" fontId="0" fillId="0" borderId="0" xfId="73" applyNumberFormat="1" applyFont="1" applyAlignment="1" applyProtection="1">
      <alignment horizontal="left" vertical="top"/>
      <protection/>
    </xf>
    <xf numFmtId="164" fontId="0" fillId="0" borderId="0" xfId="73" applyNumberFormat="1" applyFont="1" applyAlignment="1" applyProtection="1">
      <alignment vertical="center" wrapText="1"/>
      <protection/>
    </xf>
    <xf numFmtId="164" fontId="0" fillId="0" borderId="0" xfId="73" applyNumberFormat="1" applyFont="1" applyAlignment="1" applyProtection="1">
      <alignment vertical="center"/>
      <protection/>
    </xf>
    <xf numFmtId="164" fontId="26" fillId="0" borderId="0" xfId="73" applyNumberFormat="1" applyFont="1" applyAlignment="1" applyProtection="1">
      <alignment vertical="center"/>
      <protection/>
    </xf>
    <xf numFmtId="165" fontId="26" fillId="0" borderId="0" xfId="72" applyNumberFormat="1" applyFont="1" applyBorder="1" applyAlignment="1" applyProtection="1">
      <alignment horizontal="left" vertical="center" wrapText="1" indent="2"/>
      <protection/>
    </xf>
    <xf numFmtId="165" fontId="3" fillId="0" borderId="9" xfId="65" applyFont="1" applyBorder="1" applyAlignment="1" applyProtection="1">
      <alignment vertical="center" wrapText="1"/>
      <protection/>
    </xf>
    <xf numFmtId="165" fontId="3" fillId="7" borderId="19" xfId="65" applyFont="1" applyFill="1" applyBorder="1" applyAlignment="1" applyProtection="1">
      <alignment horizontal="left" vertical="center" wrapText="1"/>
      <protection/>
    </xf>
    <xf numFmtId="165" fontId="3" fillId="7" borderId="19" xfId="73" applyFont="1" applyFill="1" applyBorder="1" applyAlignment="1" applyProtection="1">
      <alignment horizontal="left" vertical="center" wrapText="1"/>
      <protection/>
    </xf>
    <xf numFmtId="164" fontId="3" fillId="2" borderId="21" xfId="0" applyFont="1" applyFill="1" applyBorder="1" applyAlignment="1" applyProtection="1">
      <alignment horizontal="left" vertical="center" wrapText="1" indent="5"/>
      <protection locked="0"/>
    </xf>
    <xf numFmtId="165" fontId="46" fillId="0" borderId="9" xfId="73" applyFont="1" applyBorder="1" applyAlignment="1" applyProtection="1">
      <alignment horizontal="center" vertical="center" wrapText="1"/>
      <protection/>
    </xf>
    <xf numFmtId="164" fontId="3" fillId="0" borderId="9" xfId="73" applyNumberFormat="1" applyFont="1" applyBorder="1" applyAlignment="1" applyProtection="1">
      <alignment horizontal="center" vertical="center" wrapText="1"/>
      <protection/>
    </xf>
    <xf numFmtId="170" fontId="3" fillId="8" borderId="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59" applyFont="1" applyBorder="1" applyProtection="1">
      <alignment vertical="top"/>
      <protection/>
    </xf>
    <xf numFmtId="164" fontId="3" fillId="0" borderId="0" xfId="59" applyFont="1" applyBorder="1" applyProtection="1">
      <alignment vertical="top"/>
      <protection/>
    </xf>
    <xf numFmtId="164" fontId="42" fillId="0" borderId="0" xfId="59" applyFont="1" applyBorder="1" applyAlignment="1" applyProtection="1">
      <alignment horizontal="center" vertical="center"/>
      <protection/>
    </xf>
    <xf numFmtId="165" fontId="3" fillId="6" borderId="0" xfId="59" applyNumberFormat="1" applyFont="1" applyFill="1" applyBorder="1" applyAlignment="1" applyProtection="1">
      <alignment/>
      <protection/>
    </xf>
    <xf numFmtId="165" fontId="51" fillId="6" borderId="0" xfId="59" applyNumberFormat="1" applyFont="1" applyFill="1" applyBorder="1" applyAlignment="1" applyProtection="1">
      <alignment horizontal="center" vertical="center" wrapText="1"/>
      <protection/>
    </xf>
    <xf numFmtId="165" fontId="15" fillId="6" borderId="0" xfId="59" applyNumberFormat="1" applyFont="1" applyFill="1" applyBorder="1" applyAlignment="1" applyProtection="1">
      <alignment/>
      <protection/>
    </xf>
    <xf numFmtId="165" fontId="3" fillId="6" borderId="9" xfId="66" applyNumberFormat="1" applyFont="1" applyFill="1" applyBorder="1" applyAlignment="1" applyProtection="1">
      <alignment horizontal="center" vertical="center" wrapText="1"/>
      <protection/>
    </xf>
    <xf numFmtId="164" fontId="3" fillId="0" borderId="0" xfId="59" applyFont="1" applyBorder="1">
      <alignment vertical="top"/>
      <protection/>
    </xf>
    <xf numFmtId="164" fontId="42" fillId="0" borderId="0" xfId="59" applyFont="1" applyBorder="1" applyAlignment="1">
      <alignment horizontal="center" vertical="center" wrapText="1"/>
      <protection/>
    </xf>
    <xf numFmtId="164" fontId="3" fillId="0" borderId="9" xfId="66" applyFont="1" applyBorder="1" applyAlignment="1" applyProtection="1">
      <alignment horizontal="center" vertical="center" wrapText="1"/>
      <protection/>
    </xf>
    <xf numFmtId="165" fontId="3" fillId="8" borderId="9" xfId="72" applyFont="1" applyFill="1" applyBorder="1" applyAlignment="1" applyProtection="1">
      <alignment horizontal="left" vertical="center" wrapText="1"/>
      <protection locked="0"/>
    </xf>
    <xf numFmtId="164" fontId="3" fillId="8" borderId="9" xfId="72" applyNumberFormat="1" applyFont="1" applyFill="1" applyBorder="1" applyAlignment="1" applyProtection="1">
      <alignment horizontal="left" vertical="center" wrapText="1"/>
      <protection locked="0"/>
    </xf>
    <xf numFmtId="164" fontId="19" fillId="8" borderId="9" xfId="20" applyFill="1" applyBorder="1" applyAlignment="1" applyProtection="1">
      <alignment horizontal="left" vertical="center" wrapText="1"/>
      <protection locked="0"/>
    </xf>
    <xf numFmtId="164" fontId="3" fillId="0" borderId="0" xfId="59" applyBorder="1">
      <alignment vertical="top"/>
      <protection/>
    </xf>
    <xf numFmtId="165" fontId="26" fillId="0" borderId="0" xfId="59" applyNumberFormat="1" applyFont="1" applyBorder="1">
      <alignment vertical="top"/>
      <protection/>
    </xf>
    <xf numFmtId="164" fontId="26" fillId="0" borderId="0" xfId="59" applyFont="1" applyBorder="1">
      <alignment vertical="top"/>
      <protection/>
    </xf>
    <xf numFmtId="164" fontId="52" fillId="10" borderId="10" xfId="59" applyFont="1" applyFill="1" applyBorder="1" applyAlignment="1" applyProtection="1">
      <alignment horizontal="left" vertical="center"/>
      <protection/>
    </xf>
    <xf numFmtId="164" fontId="64" fillId="10" borderId="10" xfId="59" applyFont="1" applyFill="1" applyBorder="1" applyAlignment="1" applyProtection="1">
      <alignment horizontal="center" vertical="top"/>
      <protection/>
    </xf>
    <xf numFmtId="164" fontId="64" fillId="10" borderId="19" xfId="59" applyFont="1" applyFill="1" applyBorder="1" applyAlignment="1" applyProtection="1">
      <alignment horizontal="center" vertical="top"/>
      <protection/>
    </xf>
    <xf numFmtId="164" fontId="63" fillId="0" borderId="0" xfId="59" applyFont="1" applyBorder="1" applyAlignment="1" applyProtection="1">
      <alignment horizontal="left" vertical="top" wrapText="1"/>
      <protection/>
    </xf>
    <xf numFmtId="165" fontId="3" fillId="0" borderId="0" xfId="68" applyFont="1" applyProtection="1">
      <alignment/>
      <protection/>
    </xf>
    <xf numFmtId="165" fontId="42" fillId="0" borderId="0" xfId="68" applyFont="1" applyAlignment="1" applyProtection="1">
      <alignment horizontal="center" vertical="center"/>
      <protection/>
    </xf>
    <xf numFmtId="165" fontId="42" fillId="6" borderId="0" xfId="68" applyFont="1" applyFill="1" applyBorder="1" applyAlignment="1" applyProtection="1">
      <alignment horizontal="center" vertical="center"/>
      <protection/>
    </xf>
    <xf numFmtId="165" fontId="3" fillId="6" borderId="0" xfId="68" applyFont="1" applyFill="1" applyBorder="1" applyProtection="1">
      <alignment/>
      <protection/>
    </xf>
    <xf numFmtId="165" fontId="47" fillId="0" borderId="0" xfId="68" applyFont="1" applyProtection="1">
      <alignment/>
      <protection/>
    </xf>
    <xf numFmtId="165" fontId="3" fillId="6" borderId="11" xfId="68" applyFont="1" applyFill="1" applyBorder="1" applyAlignment="1" applyProtection="1">
      <alignment horizontal="center" vertical="center"/>
      <protection/>
    </xf>
    <xf numFmtId="164" fontId="3" fillId="0" borderId="11" xfId="68" applyNumberFormat="1" applyFont="1" applyBorder="1" applyAlignment="1" applyProtection="1">
      <alignment horizontal="left" vertical="center" wrapText="1"/>
      <protection/>
    </xf>
    <xf numFmtId="165" fontId="42" fillId="6" borderId="0" xfId="68" applyFont="1" applyFill="1" applyBorder="1" applyAlignment="1" applyProtection="1">
      <alignment horizontal="center" vertical="center" wrapText="1"/>
      <protection/>
    </xf>
    <xf numFmtId="165" fontId="3" fillId="6" borderId="9" xfId="68" applyFont="1" applyFill="1" applyBorder="1" applyAlignment="1" applyProtection="1">
      <alignment horizontal="center" vertical="center"/>
      <protection/>
    </xf>
    <xf numFmtId="164" fontId="3" fillId="8" borderId="9" xfId="68" applyNumberFormat="1" applyFont="1" applyFill="1" applyBorder="1" applyAlignment="1" applyProtection="1">
      <alignment horizontal="left" vertical="center" wrapText="1"/>
      <protection locked="0"/>
    </xf>
    <xf numFmtId="164" fontId="12" fillId="10" borderId="18" xfId="59" applyFont="1" applyFill="1" applyBorder="1" applyAlignment="1" applyProtection="1">
      <alignment horizontal="center" vertical="center"/>
      <protection/>
    </xf>
    <xf numFmtId="164" fontId="52" fillId="10" borderId="19" xfId="59" applyFont="1" applyFill="1" applyBorder="1" applyAlignment="1" applyProtection="1">
      <alignment horizontal="left" vertical="center"/>
      <protection/>
    </xf>
    <xf numFmtId="164" fontId="55" fillId="0" borderId="0" xfId="59" applyFont="1" applyBorder="1" applyAlignment="1" applyProtection="1">
      <alignment horizontal="right" vertical="top"/>
      <protection/>
    </xf>
    <xf numFmtId="164" fontId="3" fillId="0" borderId="0" xfId="59" applyFont="1" applyBorder="1" applyAlignment="1">
      <alignment horizontal="left" vertical="top" wrapText="1"/>
      <protection/>
    </xf>
    <xf numFmtId="164" fontId="55" fillId="0" borderId="0" xfId="59" applyFont="1" applyBorder="1" applyAlignment="1">
      <alignment vertical="top"/>
      <protection/>
    </xf>
    <xf numFmtId="165" fontId="3" fillId="0" borderId="0" xfId="68" applyFont="1" applyAlignment="1" applyProtection="1">
      <alignment/>
      <protection/>
    </xf>
    <xf numFmtId="164" fontId="3" fillId="0" borderId="9" xfId="68" applyNumberFormat="1" applyFont="1" applyBorder="1" applyAlignment="1" applyProtection="1">
      <alignment horizontal="left" vertical="center" wrapText="1"/>
      <protection/>
    </xf>
    <xf numFmtId="164" fontId="52" fillId="10" borderId="19" xfId="0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vertical="top"/>
    </xf>
    <xf numFmtId="164" fontId="0" fillId="6" borderId="10" xfId="0" applyFont="1" applyFill="1" applyBorder="1" applyAlignment="1">
      <alignment horizontal="left" vertical="center" indent="2"/>
    </xf>
    <xf numFmtId="164" fontId="69" fillId="0" borderId="0" xfId="0" applyFont="1" applyAlignment="1">
      <alignment vertical="top"/>
    </xf>
    <xf numFmtId="164" fontId="0" fillId="6" borderId="24" xfId="0" applyFont="1" applyFill="1" applyBorder="1" applyAlignment="1">
      <alignment horizontal="center" vertical="center"/>
    </xf>
    <xf numFmtId="165" fontId="0" fillId="0" borderId="0" xfId="0" applyNumberFormat="1" applyAlignment="1">
      <alignment vertical="top"/>
    </xf>
    <xf numFmtId="164" fontId="0" fillId="6" borderId="0" xfId="62" applyBorder="1">
      <alignment vertical="top"/>
      <protection/>
    </xf>
    <xf numFmtId="164" fontId="0" fillId="6" borderId="0" xfId="62" applyFont="1" applyBorder="1" applyAlignment="1">
      <alignment vertical="top" wrapText="1"/>
      <protection/>
    </xf>
    <xf numFmtId="164" fontId="3" fillId="0" borderId="0" xfId="53" applyFont="1" applyBorder="1" applyProtection="1">
      <alignment vertical="top"/>
      <protection/>
    </xf>
    <xf numFmtId="164" fontId="3" fillId="0" borderId="0" xfId="53" applyBorder="1" applyProtection="1">
      <alignment vertical="top"/>
      <protection/>
    </xf>
    <xf numFmtId="165" fontId="13" fillId="0" borderId="0" xfId="55">
      <alignment/>
      <protection/>
    </xf>
    <xf numFmtId="165" fontId="0" fillId="0" borderId="0" xfId="0" applyNumberFormat="1" applyFont="1" applyAlignment="1">
      <alignment/>
    </xf>
    <xf numFmtId="165" fontId="14" fillId="0" borderId="0" xfId="57">
      <alignment/>
      <protection/>
    </xf>
    <xf numFmtId="165" fontId="14" fillId="0" borderId="0" xfId="57" applyProtection="1">
      <alignment/>
      <protection/>
    </xf>
    <xf numFmtId="164" fontId="3" fillId="0" borderId="0" xfId="0" applyFont="1" applyAlignment="1" applyProtection="1">
      <alignment vertical="top"/>
      <protection/>
    </xf>
    <xf numFmtId="164" fontId="3" fillId="7" borderId="25" xfId="0" applyFont="1" applyFill="1" applyBorder="1" applyAlignment="1" applyProtection="1">
      <alignment horizontal="center" vertical="top"/>
      <protection/>
    </xf>
    <xf numFmtId="165" fontId="70" fillId="0" borderId="0" xfId="68" applyFont="1">
      <alignment/>
      <protection/>
    </xf>
    <xf numFmtId="164" fontId="3" fillId="0" borderId="0" xfId="64" applyFont="1" applyBorder="1" applyProtection="1">
      <alignment vertical="top"/>
      <protection/>
    </xf>
    <xf numFmtId="164" fontId="3" fillId="0" borderId="0" xfId="64" applyBorder="1" applyProtection="1">
      <alignment vertical="top"/>
      <protection/>
    </xf>
    <xf numFmtId="164" fontId="3" fillId="0" borderId="0" xfId="69" applyFont="1" applyBorder="1" applyAlignment="1" applyProtection="1">
      <alignment vertical="center" wrapText="1"/>
      <protection/>
    </xf>
    <xf numFmtId="164" fontId="15" fillId="0" borderId="0" xfId="69" applyFont="1" applyBorder="1" applyAlignment="1" applyProtection="1">
      <alignment vertical="center"/>
      <protection/>
    </xf>
    <xf numFmtId="165" fontId="13" fillId="0" borderId="0" xfId="67" applyProtection="1">
      <alignment/>
      <protection/>
    </xf>
    <xf numFmtId="164" fontId="3" fillId="0" borderId="0" xfId="0" applyFont="1" applyAlignment="1" applyProtection="1">
      <alignment vertical="center" wrapText="1"/>
      <protection/>
    </xf>
    <xf numFmtId="164" fontId="0" fillId="0" borderId="0" xfId="0" applyFont="1" applyAlignment="1">
      <alignment vertical="top" wrapText="1"/>
    </xf>
    <xf numFmtId="165" fontId="12" fillId="11" borderId="0" xfId="73" applyFont="1" applyFill="1" applyAlignment="1" applyProtection="1">
      <alignment horizontal="center" vertical="center" wrapText="1"/>
      <protection/>
    </xf>
    <xf numFmtId="165" fontId="12" fillId="11" borderId="26" xfId="72" applyFont="1" applyFill="1" applyBorder="1" applyAlignment="1" applyProtection="1">
      <alignment horizontal="center" vertical="center" wrapText="1"/>
      <protection/>
    </xf>
    <xf numFmtId="165" fontId="71" fillId="11" borderId="0" xfId="73" applyFont="1" applyFill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top" wrapText="1"/>
      <protection/>
    </xf>
    <xf numFmtId="165" fontId="12" fillId="11" borderId="0" xfId="73" applyFont="1" applyFill="1" applyAlignment="1" applyProtection="1">
      <alignment vertical="center" wrapText="1"/>
      <protection/>
    </xf>
    <xf numFmtId="164" fontId="3" fillId="0" borderId="0" xfId="0" applyFont="1" applyAlignment="1" applyProtection="1">
      <alignment horizontal="center" vertical="top"/>
      <protection/>
    </xf>
    <xf numFmtId="165" fontId="12" fillId="11" borderId="9" xfId="73" applyFont="1" applyFill="1" applyBorder="1" applyAlignment="1" applyProtection="1">
      <alignment horizontal="center" vertical="center" wrapText="1"/>
      <protection/>
    </xf>
    <xf numFmtId="165" fontId="12" fillId="11" borderId="9" xfId="0" applyNumberFormat="1" applyFont="1" applyFill="1" applyBorder="1" applyAlignment="1" applyProtection="1">
      <alignment horizontal="center" vertical="center"/>
      <protection/>
    </xf>
    <xf numFmtId="165" fontId="12" fillId="11" borderId="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vertical="top" wrapText="1"/>
      <protection/>
    </xf>
    <xf numFmtId="165" fontId="3" fillId="0" borderId="9" xfId="70" applyFont="1" applyBorder="1" applyAlignment="1" applyProtection="1">
      <alignment vertical="center" wrapText="1"/>
      <protection/>
    </xf>
    <xf numFmtId="165" fontId="0" fillId="0" borderId="9" xfId="70" applyFont="1" applyBorder="1" applyAlignment="1" applyProtection="1">
      <alignment vertical="center" wrapText="1"/>
      <protection/>
    </xf>
    <xf numFmtId="165" fontId="0" fillId="0" borderId="18" xfId="70" applyFont="1" applyBorder="1" applyAlignment="1" applyProtection="1">
      <alignment vertical="center" wrapText="1"/>
      <protection/>
    </xf>
    <xf numFmtId="165" fontId="3" fillId="0" borderId="9" xfId="72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vertical="center" wrapText="1"/>
      <protection/>
    </xf>
    <xf numFmtId="164" fontId="3" fillId="0" borderId="18" xfId="0" applyFont="1" applyBorder="1" applyAlignment="1" applyProtection="1">
      <alignment vertical="top" wrapText="1"/>
      <protection/>
    </xf>
    <xf numFmtId="164" fontId="3" fillId="0" borderId="9" xfId="0" applyFont="1" applyBorder="1" applyAlignment="1" applyProtection="1">
      <alignment vertical="top"/>
      <protection/>
    </xf>
    <xf numFmtId="164" fontId="3" fillId="0" borderId="9" xfId="0" applyFont="1" applyBorder="1" applyAlignment="1" applyProtection="1">
      <alignment vertical="top"/>
      <protection/>
    </xf>
    <xf numFmtId="165" fontId="0" fillId="0" borderId="19" xfId="70" applyFont="1" applyBorder="1" applyAlignment="1" applyProtection="1">
      <alignment vertical="center" wrapText="1"/>
      <protection/>
    </xf>
    <xf numFmtId="165" fontId="0" fillId="0" borderId="9" xfId="70" applyFont="1" applyBorder="1" applyAlignment="1" applyProtection="1">
      <alignment horizontal="right" vertical="center" wrapText="1"/>
      <protection/>
    </xf>
    <xf numFmtId="165" fontId="0" fillId="0" borderId="9" xfId="0" applyNumberFormat="1" applyBorder="1" applyAlignment="1">
      <alignment vertical="top"/>
    </xf>
    <xf numFmtId="165" fontId="3" fillId="0" borderId="19" xfId="70" applyFont="1" applyBorder="1" applyAlignment="1" applyProtection="1">
      <alignment vertical="center" wrapText="1"/>
      <protection/>
    </xf>
    <xf numFmtId="164" fontId="3" fillId="0" borderId="9" xfId="0" applyFont="1" applyBorder="1" applyAlignment="1" applyProtection="1">
      <alignment vertical="center" wrapText="1"/>
      <protection/>
    </xf>
    <xf numFmtId="164" fontId="0" fillId="0" borderId="9" xfId="0" applyFont="1" applyBorder="1" applyAlignment="1" applyProtection="1">
      <alignment vertical="top"/>
      <protection/>
    </xf>
    <xf numFmtId="164" fontId="3" fillId="0" borderId="21" xfId="0" applyFont="1" applyBorder="1" applyAlignment="1" applyProtection="1">
      <alignment vertical="top"/>
      <protection/>
    </xf>
    <xf numFmtId="164" fontId="3" fillId="0" borderId="21" xfId="0" applyFont="1" applyBorder="1" applyAlignment="1" applyProtection="1">
      <alignment vertical="top" wrapText="1"/>
      <protection/>
    </xf>
    <xf numFmtId="164" fontId="3" fillId="0" borderId="9" xfId="0" applyFont="1" applyBorder="1" applyAlignment="1" applyProtection="1">
      <alignment vertical="top" wrapText="1"/>
      <protection/>
    </xf>
    <xf numFmtId="165" fontId="0" fillId="0" borderId="9" xfId="0" applyNumberFormat="1" applyBorder="1" applyAlignment="1">
      <alignment vertical="top" wrapText="1"/>
    </xf>
    <xf numFmtId="165" fontId="3" fillId="0" borderId="0" xfId="70" applyFont="1" applyBorder="1" applyAlignment="1" applyProtection="1">
      <alignment vertical="center" wrapText="1"/>
      <protection/>
    </xf>
    <xf numFmtId="165" fontId="3" fillId="0" borderId="0" xfId="0" applyNumberFormat="1" applyFont="1" applyAlignment="1" applyProtection="1">
      <alignment vertical="top"/>
      <protection/>
    </xf>
    <xf numFmtId="165" fontId="0" fillId="0" borderId="0" xfId="70" applyFont="1" applyBorder="1" applyAlignment="1" applyProtection="1">
      <alignment vertical="center" wrapText="1"/>
      <protection/>
    </xf>
    <xf numFmtId="165" fontId="0" fillId="0" borderId="18" xfId="0" applyNumberFormat="1" applyBorder="1" applyAlignment="1">
      <alignment vertical="top"/>
    </xf>
    <xf numFmtId="164" fontId="3" fillId="0" borderId="9" xfId="0" applyFont="1" applyBorder="1" applyAlignment="1" applyProtection="1">
      <alignment horizontal="right" vertical="center"/>
      <protection/>
    </xf>
    <xf numFmtId="165" fontId="0" fillId="0" borderId="9" xfId="72" applyFont="1" applyBorder="1" applyAlignment="1" applyProtection="1">
      <alignment horizontal="left" vertical="center"/>
      <protection/>
    </xf>
    <xf numFmtId="164" fontId="72" fillId="0" borderId="9" xfId="0" applyFont="1" applyBorder="1" applyAlignment="1">
      <alignment horizontal="justify" vertical="top"/>
    </xf>
    <xf numFmtId="165" fontId="0" fillId="0" borderId="0" xfId="0" applyNumberFormat="1" applyAlignment="1">
      <alignment vertical="top" wrapText="1"/>
    </xf>
    <xf numFmtId="164" fontId="0" fillId="2" borderId="9" xfId="0" applyFill="1" applyBorder="1" applyAlignment="1" applyProtection="1">
      <alignment horizontal="left" vertical="center" wrapText="1"/>
      <protection locked="0"/>
    </xf>
    <xf numFmtId="164" fontId="0" fillId="0" borderId="9" xfId="0" applyFont="1" applyBorder="1" applyAlignment="1" applyProtection="1">
      <alignment horizontal="center" vertical="center" wrapText="1"/>
      <protection/>
    </xf>
    <xf numFmtId="164" fontId="0" fillId="0" borderId="9" xfId="0" applyFont="1" applyBorder="1" applyAlignment="1" applyProtection="1">
      <alignment horizontal="right" vertical="center" wrapText="1"/>
      <protection/>
    </xf>
    <xf numFmtId="165" fontId="0" fillId="0" borderId="9" xfId="0" applyNumberForma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left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71" fillId="0" borderId="1" xfId="73" applyFont="1" applyBorder="1" applyAlignment="1" applyProtection="1">
      <alignment horizontal="center" vertical="center" wrapText="1"/>
      <protection/>
    </xf>
    <xf numFmtId="165" fontId="0" fillId="0" borderId="9" xfId="0" applyNumberForma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11" borderId="0" xfId="0" applyFont="1" applyFill="1" applyAlignment="1" applyProtection="1">
      <alignment vertical="top"/>
      <protection/>
    </xf>
    <xf numFmtId="165" fontId="42" fillId="6" borderId="0" xfId="68" applyFont="1" applyFill="1" applyBorder="1" applyAlignment="1" applyProtection="1">
      <alignment horizontal="center"/>
      <protection/>
    </xf>
    <xf numFmtId="164" fontId="3" fillId="2" borderId="9" xfId="68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left" vertical="top"/>
    </xf>
    <xf numFmtId="165" fontId="3" fillId="8" borderId="9" xfId="51" applyFont="1" applyFill="1" applyBorder="1" applyAlignment="1" applyProtection="1">
      <alignment horizontal="left" vertical="center" wrapText="1"/>
      <protection locked="0"/>
    </xf>
    <xf numFmtId="165" fontId="3" fillId="9" borderId="9" xfId="72" applyFont="1" applyFill="1" applyBorder="1" applyAlignment="1" applyProtection="1">
      <alignment horizontal="left" vertical="center" wrapText="1"/>
      <protection/>
    </xf>
    <xf numFmtId="165" fontId="3" fillId="9" borderId="9" xfId="72" applyFont="1" applyFill="1" applyBorder="1" applyAlignment="1" applyProtection="1">
      <alignment horizontal="center" vertical="center" wrapText="1"/>
      <protection/>
    </xf>
    <xf numFmtId="164" fontId="3" fillId="2" borderId="9" xfId="51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Fill="1" applyBorder="1" applyAlignment="1" applyProtection="1">
      <alignment horizontal="left" vertical="center" wrapText="1"/>
      <protection locked="0"/>
    </xf>
    <xf numFmtId="165" fontId="3" fillId="0" borderId="9" xfId="51" applyFont="1" applyBorder="1" applyAlignment="1" applyProtection="1">
      <alignment horizontal="left" vertical="center" wrapText="1"/>
      <protection/>
    </xf>
    <xf numFmtId="165" fontId="3" fillId="0" borderId="9" xfId="72" applyFont="1" applyBorder="1" applyAlignment="1" applyProtection="1">
      <alignment horizontal="left" vertical="center" wrapText="1"/>
      <protection/>
    </xf>
    <xf numFmtId="165" fontId="3" fillId="6" borderId="9" xfId="63" applyFont="1" applyFill="1" applyBorder="1" applyAlignment="1" applyProtection="1">
      <alignment horizontal="center" vertical="center" wrapText="1"/>
      <protection/>
    </xf>
    <xf numFmtId="165" fontId="0" fillId="6" borderId="9" xfId="63" applyFont="1" applyFill="1" applyBorder="1" applyAlignment="1" applyProtection="1">
      <alignment horizontal="center" vertical="center" wrapText="1"/>
      <protection/>
    </xf>
    <xf numFmtId="164" fontId="0" fillId="0" borderId="12" xfId="0" applyBorder="1" applyAlignment="1">
      <alignment vertical="top"/>
    </xf>
    <xf numFmtId="164" fontId="0" fillId="0" borderId="12" xfId="0" applyFont="1" applyBorder="1" applyAlignment="1">
      <alignment horizontal="center" vertical="center"/>
    </xf>
    <xf numFmtId="164" fontId="0" fillId="0" borderId="12" xfId="0" applyBorder="1" applyAlignment="1" applyProtection="1">
      <alignment horizontal="center" vertical="center"/>
      <protection/>
    </xf>
    <xf numFmtId="165" fontId="48" fillId="6" borderId="12" xfId="51" applyFont="1" applyFill="1" applyBorder="1" applyAlignment="1" applyProtection="1">
      <alignment horizontal="center" vertical="center" wrapText="1"/>
      <protection/>
    </xf>
    <xf numFmtId="165" fontId="3" fillId="0" borderId="19" xfId="72" applyFont="1" applyBorder="1" applyAlignment="1" applyProtection="1">
      <alignment vertical="center" wrapText="1"/>
      <protection/>
    </xf>
    <xf numFmtId="164" fontId="0" fillId="11" borderId="0" xfId="0" applyFill="1" applyBorder="1" applyAlignment="1" applyProtection="1">
      <alignment vertical="top"/>
      <protection/>
    </xf>
    <xf numFmtId="164" fontId="26" fillId="11" borderId="0" xfId="0" applyFont="1" applyFill="1" applyAlignment="1" applyProtection="1">
      <alignment vertical="top"/>
      <protection/>
    </xf>
    <xf numFmtId="164" fontId="3" fillId="6" borderId="18" xfId="73" applyNumberFormat="1" applyFont="1" applyFill="1" applyBorder="1" applyAlignment="1" applyProtection="1">
      <alignment horizontal="left" vertical="center" wrapText="1"/>
      <protection/>
    </xf>
    <xf numFmtId="164" fontId="3" fillId="2" borderId="9" xfId="73" applyNumberFormat="1" applyFont="1" applyFill="1" applyBorder="1" applyAlignment="1" applyProtection="1">
      <alignment vertical="center" wrapText="1"/>
      <protection locked="0"/>
    </xf>
    <xf numFmtId="164" fontId="3" fillId="6" borderId="9" xfId="73" applyNumberFormat="1" applyFont="1" applyFill="1" applyBorder="1" applyAlignment="1" applyProtection="1">
      <alignment horizontal="left" vertical="center" wrapText="1"/>
      <protection/>
    </xf>
    <xf numFmtId="165" fontId="3" fillId="6" borderId="18" xfId="73" applyFont="1" applyFill="1" applyBorder="1" applyAlignment="1" applyProtection="1">
      <alignment horizontal="left" vertical="center" wrapText="1" indent="2"/>
      <protection/>
    </xf>
    <xf numFmtId="165" fontId="3" fillId="0" borderId="9" xfId="73" applyFont="1" applyBorder="1" applyAlignment="1" applyProtection="1">
      <alignment horizontal="left" vertical="center" wrapText="1" indent="2"/>
      <protection/>
    </xf>
    <xf numFmtId="165" fontId="3" fillId="6" borderId="18" xfId="73" applyFont="1" applyFill="1" applyBorder="1" applyAlignment="1" applyProtection="1">
      <alignment horizontal="left" vertical="center" wrapText="1" indent="3"/>
      <protection/>
    </xf>
    <xf numFmtId="165" fontId="3" fillId="0" borderId="9" xfId="73" applyFont="1" applyBorder="1" applyAlignment="1" applyProtection="1">
      <alignment horizontal="left" vertical="center" wrapText="1" indent="3"/>
      <protection/>
    </xf>
    <xf numFmtId="165" fontId="3" fillId="6" borderId="18" xfId="73" applyFont="1" applyFill="1" applyBorder="1" applyAlignment="1" applyProtection="1">
      <alignment horizontal="left" vertical="center" wrapText="1" indent="5"/>
      <protection/>
    </xf>
    <xf numFmtId="165" fontId="3" fillId="0" borderId="9" xfId="73" applyFont="1" applyBorder="1" applyAlignment="1" applyProtection="1">
      <alignment horizontal="left" vertical="center" wrapText="1" indent="5"/>
      <protection/>
    </xf>
    <xf numFmtId="165" fontId="3" fillId="0" borderId="0" xfId="73" applyFont="1" applyBorder="1" applyAlignment="1" applyProtection="1">
      <alignment vertical="top" wrapText="1"/>
      <protection/>
    </xf>
    <xf numFmtId="165" fontId="3" fillId="0" borderId="18" xfId="73" applyFont="1" applyBorder="1" applyAlignment="1" applyProtection="1">
      <alignment vertical="center" wrapText="1"/>
      <protection/>
    </xf>
    <xf numFmtId="165" fontId="3" fillId="0" borderId="19" xfId="73" applyFont="1" applyBorder="1" applyAlignment="1" applyProtection="1">
      <alignment vertical="center" wrapText="1"/>
      <protection/>
    </xf>
    <xf numFmtId="164" fontId="3" fillId="0" borderId="9" xfId="73" applyNumberFormat="1" applyFont="1" applyBorder="1" applyAlignment="1" applyProtection="1">
      <alignment vertical="center" wrapText="1"/>
      <protection/>
    </xf>
    <xf numFmtId="164" fontId="3" fillId="0" borderId="0" xfId="0" applyFont="1" applyBorder="1" applyAlignment="1">
      <alignment vertical="top"/>
    </xf>
    <xf numFmtId="165" fontId="46" fillId="6" borderId="0" xfId="73" applyFont="1" applyFill="1" applyBorder="1" applyAlignment="1" applyProtection="1">
      <alignment vertical="top" wrapText="1"/>
      <protection/>
    </xf>
    <xf numFmtId="165" fontId="3" fillId="0" borderId="17" xfId="73" applyFont="1" applyBorder="1" applyAlignment="1" applyProtection="1">
      <alignment vertical="center" wrapText="1"/>
      <protection/>
    </xf>
    <xf numFmtId="165" fontId="3" fillId="6" borderId="9" xfId="73" applyFont="1" applyFill="1" applyBorder="1" applyAlignment="1" applyProtection="1">
      <alignment horizontal="left" vertical="center" wrapText="1" indent="8"/>
      <protection/>
    </xf>
    <xf numFmtId="165" fontId="3" fillId="0" borderId="9" xfId="73" applyFont="1" applyBorder="1" applyAlignment="1" applyProtection="1">
      <alignment horizontal="left" vertical="center" wrapText="1" indent="8"/>
      <protection/>
    </xf>
    <xf numFmtId="165" fontId="3" fillId="8" borderId="11" xfId="73" applyFont="1" applyFill="1" applyBorder="1" applyAlignment="1" applyProtection="1">
      <alignment horizontal="left" vertical="center" wrapText="1"/>
      <protection locked="0"/>
    </xf>
    <xf numFmtId="165" fontId="3" fillId="8" borderId="9" xfId="73" applyFont="1" applyFill="1" applyBorder="1" applyAlignment="1" applyProtection="1">
      <alignment horizontal="left" vertical="center" wrapText="1" indent="9"/>
      <protection locked="0"/>
    </xf>
    <xf numFmtId="172" fontId="3" fillId="0" borderId="9" xfId="20" applyNumberFormat="1" applyFont="1" applyBorder="1" applyAlignment="1" applyProtection="1">
      <alignment vertical="center" wrapText="1"/>
      <protection/>
    </xf>
    <xf numFmtId="164" fontId="0" fillId="9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10" borderId="9" xfId="73" applyNumberFormat="1" applyFont="1" applyFill="1" applyBorder="1" applyAlignment="1" applyProtection="1">
      <alignment vertical="center" wrapText="1"/>
      <protection/>
    </xf>
    <xf numFmtId="164" fontId="3" fillId="10" borderId="18" xfId="73" applyNumberFormat="1" applyFont="1" applyFill="1" applyBorder="1" applyAlignment="1" applyProtection="1">
      <alignment horizontal="left" vertical="center" wrapText="1"/>
      <protection/>
    </xf>
    <xf numFmtId="164" fontId="3" fillId="8" borderId="9" xfId="73" applyNumberFormat="1" applyFont="1" applyFill="1" applyBorder="1" applyAlignment="1" applyProtection="1">
      <alignment horizontal="left" vertical="center" wrapText="1" indent="11"/>
      <protection locked="0"/>
    </xf>
    <xf numFmtId="164" fontId="3" fillId="0" borderId="9" xfId="73" applyNumberFormat="1" applyFont="1" applyBorder="1" applyAlignment="1" applyProtection="1">
      <alignment horizontal="left" vertical="center" wrapText="1" indent="11"/>
      <protection/>
    </xf>
    <xf numFmtId="164" fontId="3" fillId="0" borderId="15" xfId="72" applyNumberFormat="1" applyFont="1" applyBorder="1" applyAlignment="1" applyProtection="1">
      <alignment horizontal="center" vertical="center" wrapText="1"/>
      <protection/>
    </xf>
    <xf numFmtId="164" fontId="3" fillId="10" borderId="14" xfId="73" applyNumberFormat="1" applyFont="1" applyFill="1" applyBorder="1" applyAlignment="1" applyProtection="1">
      <alignment horizontal="left" vertical="center" wrapText="1"/>
      <protection/>
    </xf>
    <xf numFmtId="165" fontId="3" fillId="0" borderId="11" xfId="73" applyFont="1" applyBorder="1" applyAlignment="1" applyProtection="1">
      <alignment horizontal="left" vertical="center" wrapText="1" indent="11"/>
      <protection/>
    </xf>
    <xf numFmtId="165" fontId="3" fillId="0" borderId="0" xfId="73" applyFont="1" applyBorder="1" applyAlignment="1" applyProtection="1">
      <alignment horizontal="left" vertical="center" wrapText="1" indent="9"/>
      <protection/>
    </xf>
    <xf numFmtId="164" fontId="3" fillId="10" borderId="23" xfId="72" applyNumberFormat="1" applyFont="1" applyFill="1" applyBorder="1" applyAlignment="1" applyProtection="1">
      <alignment horizontal="center" vertical="center" wrapText="1"/>
      <protection/>
    </xf>
    <xf numFmtId="164" fontId="67" fillId="10" borderId="14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11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12" xfId="0" applyFont="1" applyFill="1" applyBorder="1" applyAlignment="1" applyProtection="1">
      <alignment horizontal="left" vertical="center" indent="9"/>
      <protection/>
    </xf>
    <xf numFmtId="164" fontId="52" fillId="10" borderId="12" xfId="0" applyFont="1" applyFill="1" applyBorder="1" applyAlignment="1" applyProtection="1">
      <alignment horizontal="left" vertical="center" indent="8"/>
      <protection/>
    </xf>
    <xf numFmtId="164" fontId="52" fillId="10" borderId="12" xfId="0" applyFont="1" applyFill="1" applyBorder="1" applyAlignment="1" applyProtection="1">
      <alignment horizontal="left" vertical="center" indent="6"/>
      <protection/>
    </xf>
    <xf numFmtId="164" fontId="52" fillId="10" borderId="12" xfId="0" applyFont="1" applyFill="1" applyBorder="1" applyAlignment="1" applyProtection="1">
      <alignment horizontal="left" vertical="center" indent="5"/>
      <protection/>
    </xf>
    <xf numFmtId="164" fontId="52" fillId="10" borderId="12" xfId="0" applyFont="1" applyFill="1" applyBorder="1" applyAlignment="1" applyProtection="1">
      <alignment horizontal="left" vertical="center" indent="2"/>
      <protection/>
    </xf>
    <xf numFmtId="164" fontId="3" fillId="9" borderId="11" xfId="72" applyNumberFormat="1" applyFont="1" applyFill="1" applyBorder="1" applyAlignment="1" applyProtection="1">
      <alignment horizontal="center" vertical="center" wrapText="1"/>
      <protection/>
    </xf>
    <xf numFmtId="164" fontId="3" fillId="10" borderId="9" xfId="72" applyNumberFormat="1" applyFont="1" applyFill="1" applyBorder="1" applyAlignment="1" applyProtection="1">
      <alignment horizontal="center" vertical="center" wrapText="1"/>
      <protection/>
    </xf>
    <xf numFmtId="165" fontId="3" fillId="0" borderId="0" xfId="73" applyFont="1" applyAlignment="1" applyProtection="1">
      <alignment horizontal="center" vertical="center" wrapText="1"/>
      <protection/>
    </xf>
    <xf numFmtId="164" fontId="3" fillId="0" borderId="0" xfId="0" applyFont="1" applyAlignment="1">
      <alignment vertical="top"/>
    </xf>
    <xf numFmtId="164" fontId="3" fillId="10" borderId="12" xfId="72" applyNumberFormat="1" applyFont="1" applyFill="1" applyBorder="1" applyAlignment="1" applyProtection="1">
      <alignment horizontal="center" vertical="center" wrapText="1"/>
      <protection/>
    </xf>
    <xf numFmtId="170" fontId="3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3" fillId="7" borderId="9" xfId="65" applyFont="1" applyFill="1" applyBorder="1" applyAlignment="1" applyProtection="1">
      <alignment horizontal="left" vertical="center" wrapText="1"/>
      <protection/>
    </xf>
    <xf numFmtId="165" fontId="3" fillId="8" borderId="9" xfId="73" applyFont="1" applyFill="1" applyBorder="1" applyAlignment="1" applyProtection="1">
      <alignment horizontal="center" vertical="center" wrapText="1"/>
      <protection locked="0"/>
    </xf>
    <xf numFmtId="164" fontId="3" fillId="8" borderId="9" xfId="73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73" applyNumberFormat="1" applyFont="1" applyBorder="1" applyAlignment="1" applyProtection="1">
      <alignment vertical="center" wrapText="1"/>
      <protection/>
    </xf>
    <xf numFmtId="165" fontId="42" fillId="0" borderId="19" xfId="73" applyFont="1" applyBorder="1" applyAlignment="1" applyProtection="1">
      <alignment horizontal="center" vertical="center" wrapText="1"/>
      <protection/>
    </xf>
    <xf numFmtId="172" fontId="3" fillId="8" borderId="9" xfId="73" applyNumberFormat="1" applyFont="1" applyFill="1" applyBorder="1" applyAlignment="1" applyProtection="1">
      <alignment horizontal="center" vertical="center" wrapText="1"/>
      <protection locked="0"/>
    </xf>
    <xf numFmtId="164" fontId="3" fillId="10" borderId="19" xfId="73" applyNumberFormat="1" applyFont="1" applyFill="1" applyBorder="1" applyAlignment="1" applyProtection="1">
      <alignment horizontal="left" vertical="center" wrapText="1" indent="6"/>
      <protection/>
    </xf>
    <xf numFmtId="172" fontId="3" fillId="0" borderId="0" xfId="20" applyNumberFormat="1" applyFont="1" applyBorder="1" applyAlignment="1" applyProtection="1">
      <alignment horizontal="right" vertical="center" wrapText="1"/>
      <protection/>
    </xf>
    <xf numFmtId="164" fontId="3" fillId="0" borderId="0" xfId="20" applyFont="1" applyBorder="1" applyAlignment="1" applyProtection="1">
      <alignment horizontal="left" vertical="center" wrapText="1"/>
      <protection/>
    </xf>
    <xf numFmtId="172" fontId="3" fillId="6" borderId="9" xfId="20" applyNumberFormat="1" applyFont="1" applyFill="1" applyBorder="1" applyAlignment="1" applyProtection="1">
      <alignment horizontal="right" vertical="center" wrapText="1"/>
      <protection/>
    </xf>
    <xf numFmtId="164" fontId="3" fillId="9" borderId="9" xfId="72" applyNumberFormat="1" applyFont="1" applyFill="1" applyBorder="1" applyAlignment="1" applyProtection="1">
      <alignment horizontal="center" vertical="center" wrapText="1"/>
      <protection locked="0"/>
    </xf>
    <xf numFmtId="164" fontId="3" fillId="8" borderId="9" xfId="20" applyFont="1" applyFill="1" applyBorder="1" applyAlignment="1" applyProtection="1">
      <alignment horizontal="left" vertical="center" wrapText="1"/>
      <protection locked="0"/>
    </xf>
    <xf numFmtId="164" fontId="3" fillId="2" borderId="9" xfId="73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71" applyFont="1" applyBorder="1" applyAlignment="1" applyProtection="1">
      <alignment horizontal="left" vertical="center" wrapText="1"/>
      <protection/>
    </xf>
    <xf numFmtId="165" fontId="0" fillId="6" borderId="0" xfId="71" applyFont="1" applyFill="1" applyBorder="1" applyAlignment="1" applyProtection="1">
      <alignment horizontal="center" vertical="center" wrapText="1"/>
      <protection/>
    </xf>
    <xf numFmtId="164" fontId="3" fillId="8" borderId="9" xfId="71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71" applyFont="1" applyBorder="1" applyAlignment="1" applyProtection="1">
      <alignment horizontal="center" vertical="top" wrapText="1"/>
      <protection/>
    </xf>
    <xf numFmtId="164" fontId="3" fillId="0" borderId="9" xfId="59" applyBorder="1">
      <alignment vertical="top"/>
      <protection/>
    </xf>
    <xf numFmtId="164" fontId="73" fillId="11" borderId="0" xfId="0" applyFont="1" applyFill="1" applyAlignment="1" applyProtection="1">
      <alignment vertical="top"/>
      <protection/>
    </xf>
    <xf numFmtId="164" fontId="0" fillId="0" borderId="12" xfId="0" applyBorder="1" applyAlignment="1" applyProtection="1">
      <alignment vertical="top"/>
      <protection/>
    </xf>
    <xf numFmtId="164" fontId="73" fillId="0" borderId="0" xfId="0" applyFont="1" applyAlignment="1" applyProtection="1">
      <alignment vertical="top"/>
      <protection/>
    </xf>
    <xf numFmtId="165" fontId="48" fillId="0" borderId="17" xfId="73" applyFont="1" applyBorder="1" applyAlignment="1" applyProtection="1">
      <alignment horizontal="center" vertical="top" wrapText="1"/>
      <protection/>
    </xf>
    <xf numFmtId="164" fontId="12" fillId="10" borderId="10" xfId="59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5" fillId="0" borderId="0" xfId="0" applyFont="1" applyAlignment="1" applyProtection="1">
      <alignment vertical="top"/>
      <protection/>
    </xf>
    <xf numFmtId="164" fontId="15" fillId="11" borderId="0" xfId="0" applyFont="1" applyFill="1" applyAlignment="1" applyProtection="1">
      <alignment vertical="top"/>
      <protection/>
    </xf>
    <xf numFmtId="165" fontId="48" fillId="0" borderId="0" xfId="73" applyFont="1" applyBorder="1" applyAlignment="1" applyProtection="1">
      <alignment horizontal="center" vertical="top" wrapText="1"/>
      <protection/>
    </xf>
    <xf numFmtId="165" fontId="0" fillId="0" borderId="0" xfId="0" applyNumberFormat="1" applyAlignment="1" applyProtection="1">
      <alignment vertical="top"/>
      <protection/>
    </xf>
    <xf numFmtId="164" fontId="0" fillId="8" borderId="9" xfId="20" applyFont="1" applyFill="1" applyBorder="1" applyAlignment="1" applyProtection="1">
      <alignment horizontal="left" vertical="center" wrapText="1" indent="3"/>
      <protection locked="0"/>
    </xf>
    <xf numFmtId="165" fontId="0" fillId="7" borderId="9" xfId="20" applyNumberFormat="1" applyFont="1" applyFill="1" applyBorder="1" applyAlignment="1" applyProtection="1">
      <alignment horizontal="left" vertical="center" wrapText="1" indent="2"/>
      <protection/>
    </xf>
    <xf numFmtId="165" fontId="0" fillId="7" borderId="9" xfId="73" applyFont="1" applyFill="1" applyBorder="1" applyAlignment="1" applyProtection="1">
      <alignment horizontal="left" vertical="center" wrapText="1" indent="2"/>
      <protection/>
    </xf>
    <xf numFmtId="164" fontId="3" fillId="10" borderId="14" xfId="73" applyNumberFormat="1" applyFont="1" applyFill="1" applyBorder="1" applyAlignment="1" applyProtection="1">
      <alignment horizontal="center" vertical="center" wrapText="1"/>
      <protection/>
    </xf>
    <xf numFmtId="164" fontId="52" fillId="10" borderId="13" xfId="0" applyFont="1" applyFill="1" applyBorder="1" applyAlignment="1" applyProtection="1">
      <alignment horizontal="left" vertical="center" indent="5"/>
      <protection/>
    </xf>
    <xf numFmtId="165" fontId="3" fillId="10" borderId="15" xfId="72" applyFont="1" applyFill="1" applyBorder="1" applyAlignment="1" applyProtection="1">
      <alignment horizontal="left" vertical="center" wrapText="1"/>
      <protection/>
    </xf>
    <xf numFmtId="164" fontId="74" fillId="0" borderId="1" xfId="0" applyFont="1" applyBorder="1" applyAlignment="1">
      <alignment vertical="top" wrapText="1"/>
    </xf>
    <xf numFmtId="165" fontId="0" fillId="0" borderId="1" xfId="54" applyFont="1" applyBorder="1" applyAlignment="1" applyProtection="1">
      <alignment horizontal="justify" vertical="top" wrapText="1"/>
      <protection/>
    </xf>
    <xf numFmtId="165" fontId="6" fillId="0" borderId="27" xfId="54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>
      <alignment vertical="top"/>
    </xf>
    <xf numFmtId="165" fontId="0" fillId="0" borderId="9" xfId="54" applyFont="1" applyBorder="1" applyAlignment="1" applyProtection="1">
      <alignment horizontal="justify" vertical="top" wrapText="1"/>
      <protection/>
    </xf>
    <xf numFmtId="164" fontId="0" fillId="0" borderId="9" xfId="0" applyFont="1" applyBorder="1" applyAlignment="1">
      <alignment vertical="top" wrapText="1"/>
    </xf>
    <xf numFmtId="164" fontId="0" fillId="0" borderId="11" xfId="0" applyFont="1" applyBorder="1" applyAlignment="1">
      <alignment vertical="top"/>
    </xf>
    <xf numFmtId="164" fontId="0" fillId="0" borderId="0" xfId="0" applyBorder="1" applyAlignment="1" applyProtection="1">
      <alignment vertical="top"/>
      <protection/>
    </xf>
    <xf numFmtId="165" fontId="12" fillId="0" borderId="1" xfId="54" applyFont="1" applyBorder="1" applyAlignment="1" applyProtection="1">
      <alignment horizontal="justify" vertical="center" wrapText="1"/>
      <protection/>
    </xf>
    <xf numFmtId="165" fontId="6" fillId="0" borderId="0" xfId="71" applyFont="1" applyAlignment="1" applyProtection="1">
      <alignment vertical="top" wrapText="1"/>
      <protection/>
    </xf>
    <xf numFmtId="165" fontId="3" fillId="0" borderId="1" xfId="54" applyFont="1" applyBorder="1" applyAlignment="1" applyProtection="1">
      <alignment horizontal="justify" vertical="center" wrapText="1"/>
      <protection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 1" xfId="43"/>
    <cellStyle name="normal" xfId="44"/>
    <cellStyle name="Normal1" xfId="45"/>
    <cellStyle name="Normal2" xfId="46"/>
    <cellStyle name="Percent1" xfId="47"/>
    <cellStyle name="Title 4" xfId="48"/>
    <cellStyle name="Гиперссылка 2 2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_BALANCE.WARM.2007YEAR(FACT)" xfId="63"/>
    <cellStyle name="Обычный_INVEST.WARM.PLAN.4.78(v0.1)" xfId="64"/>
    <cellStyle name="Обычный_JKH.OPEN.INFO.HVS(v3.5)_цены161210" xfId="65"/>
    <cellStyle name="Обычный_JKH.OPEN.INFO.PRICE.VO_v4.0(10.02.11)" xfId="66"/>
    <cellStyle name="Обычный_KRU.TARIFF.FACT-0.3" xfId="67"/>
    <cellStyle name="Обычный_MINENERGO.340.PRIL79(v0.1)" xfId="68"/>
    <cellStyle name="Обычный_PREDEL.JKH.2010(v1.3)" xfId="69"/>
    <cellStyle name="Обычный_razrabotka_sablonov_po_WKU" xfId="70"/>
    <cellStyle name="Обычный_SIMPLE_1_massive2" xfId="71"/>
    <cellStyle name="Обычный_ЖКУ_проект3" xfId="72"/>
    <cellStyle name="Обычный_Мониторинг инвестиций" xfId="73"/>
    <cellStyle name="Обычный_Шаблон по источникам для Модуля Реестр (2)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FFFF99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8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9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7981950" y="37623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22</xdr:row>
      <xdr:rowOff>57150</xdr:rowOff>
    </xdr:from>
    <xdr:to>
      <xdr:col>21</xdr:col>
      <xdr:colOff>171450</xdr:colOff>
      <xdr:row>22</xdr:row>
      <xdr:rowOff>152400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8195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557212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18</xdr:col>
      <xdr:colOff>85725</xdr:colOff>
      <xdr:row>4</xdr:row>
      <xdr:rowOff>28575</xdr:rowOff>
    </xdr:from>
    <xdr:to>
      <xdr:col>18</xdr:col>
      <xdr:colOff>171450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152400</xdr:rowOff>
    </xdr:to>
    <xdr:sp>
      <xdr:nvSpPr>
        <xdr:cNvPr id="1" name="CustomShape 1" hidden="1"/>
        <xdr:cNvSpPr>
          <a:spLocks/>
        </xdr:cNvSpPr>
      </xdr:nvSpPr>
      <xdr:spPr>
        <a:xfrm>
          <a:off x="18564225" y="9525"/>
          <a:ext cx="190500" cy="1809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4</xdr:row>
      <xdr:rowOff>28575</xdr:rowOff>
    </xdr:from>
    <xdr:to>
      <xdr:col>37</xdr:col>
      <xdr:colOff>133350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1850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17325975" y="3390900"/>
          <a:ext cx="190500" cy="1809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21</xdr:row>
      <xdr:rowOff>47625</xdr:rowOff>
    </xdr:from>
    <xdr:to>
      <xdr:col>33</xdr:col>
      <xdr:colOff>171450</xdr:colOff>
      <xdr:row>21</xdr:row>
      <xdr:rowOff>142875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73600" y="34385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238125</xdr:rowOff>
    </xdr:to>
    <xdr:pic>
      <xdr:nvPicPr>
        <xdr:cNvPr id="3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>
      <xdr:nvPicPr>
        <xdr:cNvPr id="4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7077075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4</xdr:row>
      <xdr:rowOff>28575</xdr:rowOff>
    </xdr:from>
    <xdr:to>
      <xdr:col>9</xdr:col>
      <xdr:colOff>180975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sp>
      <xdr:nvSpPr>
        <xdr:cNvPr id="1" name="CustomShape 1"/>
        <xdr:cNvSpPr>
          <a:spLocks/>
        </xdr:cNvSpPr>
      </xdr:nvSpPr>
      <xdr:spPr>
        <a:xfrm>
          <a:off x="68389500" y="11430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40</xdr:col>
      <xdr:colOff>247650</xdr:colOff>
      <xdr:row>0</xdr:row>
      <xdr:rowOff>171450</xdr:rowOff>
    </xdr:from>
    <xdr:to>
      <xdr:col>40</xdr:col>
      <xdr:colOff>333375</xdr:colOff>
      <xdr:row>0</xdr:row>
      <xdr:rowOff>266700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37125" y="1714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7219950" y="41243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18</xdr:row>
      <xdr:rowOff>57150</xdr:rowOff>
    </xdr:from>
    <xdr:to>
      <xdr:col>6</xdr:col>
      <xdr:colOff>171450</xdr:colOff>
      <xdr:row>18</xdr:row>
      <xdr:rowOff>152400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1814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1145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>
      <xdr:nvPicPr>
        <xdr:cNvPr id="4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95450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>
      <xdr:nvPicPr>
        <xdr:cNvPr id="5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860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>
      <xdr:nvPicPr>
        <xdr:cNvPr id="6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2674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>
      <xdr:nvPicPr>
        <xdr:cNvPr id="7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10668000" y="952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4</xdr:row>
      <xdr:rowOff>28575</xdr:rowOff>
    </xdr:from>
    <xdr:to>
      <xdr:col>10</xdr:col>
      <xdr:colOff>133350</xdr:colOff>
      <xdr:row>4</xdr:row>
      <xdr:rowOff>123825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6667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>
      <xdr:nvPicPr>
        <xdr:cNvPr id="4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>
      <xdr:nvPicPr>
        <xdr:cNvPr id="5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6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247650</xdr:rowOff>
    </xdr:to>
    <xdr:pic>
      <xdr:nvPicPr>
        <xdr:cNvPr id="7" name="UNFREEZE_PA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247650</xdr:colOff>
      <xdr:row>1</xdr:row>
      <xdr:rowOff>247650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238125</xdr:colOff>
      <xdr:row>4</xdr:row>
      <xdr:rowOff>238125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238125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sp>
      <xdr:nvSpPr>
        <xdr:cNvPr id="3" name="CustomShape 1" hidden="1"/>
        <xdr:cNvSpPr>
          <a:spLocks/>
        </xdr:cNvSpPr>
      </xdr:nvSpPr>
      <xdr:spPr>
        <a:xfrm>
          <a:off x="8010525" y="103155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30</xdr:row>
      <xdr:rowOff>57150</xdr:rowOff>
    </xdr:from>
    <xdr:to>
      <xdr:col>9</xdr:col>
      <xdr:colOff>171450</xdr:colOff>
      <xdr:row>30</xdr:row>
      <xdr:rowOff>152400</xdr:rowOff>
    </xdr:to>
    <xdr:pic>
      <xdr:nvPicPr>
        <xdr:cNvPr id="4" name="shCalendar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10372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121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>
        <f>IF('Перечень тарифов'!R21="","наименование отсутствует",""&amp;'Перечень тарифов'!R21&amp;"")</f>
        <v>0</v>
      </c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>
        <f>IF('Перечень тарифов'!F21="","наименование отсутствует",""&amp;'Перечень тарифов'!F21&amp;"")</f>
        <v>0</v>
      </c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>
        <f>IF(Территории!H13="","",""&amp;Территории!H13&amp;"")</f>
        <v>0</v>
      </c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>
        <f>IF(Территории!R14="","",""&amp;Территории!R14&amp;"")</f>
        <v>0</v>
      </c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63" customFormat="1" ht="3" customHeight="1">
      <c r="A14" s="262"/>
      <c r="B14" s="262"/>
      <c r="C14" s="262"/>
      <c r="D14" s="262"/>
      <c r="F14" s="264"/>
      <c r="G14" s="265"/>
      <c r="H14" s="266"/>
      <c r="I14" s="267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20" s="263" customFormat="1" ht="15" customHeight="1">
      <c r="A15" s="262"/>
      <c r="B15" s="262"/>
      <c r="C15" s="262"/>
      <c r="D15" s="262"/>
      <c r="F15" s="264"/>
      <c r="G15" s="268" t="s">
        <v>145</v>
      </c>
      <c r="H15" s="268"/>
      <c r="I15" s="267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9" hidden="1" customWidth="1"/>
    <col min="2" max="2" width="9.140625" style="134" hidden="1" customWidth="1"/>
    <col min="3" max="3" width="3.7109375" style="246" customWidth="1"/>
    <col min="4" max="4" width="6.28125" style="135" customWidth="1"/>
    <col min="5" max="5" width="46.7109375" style="135" customWidth="1"/>
    <col min="6" max="6" width="35.7109375" style="135" customWidth="1"/>
    <col min="7" max="7" width="3.7109375" style="135" customWidth="1"/>
    <col min="8" max="9" width="11.7109375" style="135" customWidth="1"/>
    <col min="10" max="11" width="35.7109375" style="135" customWidth="1"/>
    <col min="12" max="12" width="84.8515625" style="135" customWidth="1"/>
    <col min="13" max="13" width="10.57421875" style="135" customWidth="1"/>
    <col min="14" max="15" width="10.57421875" style="137" customWidth="1"/>
    <col min="16" max="16384" width="10.57421875" style="135" customWidth="1"/>
  </cols>
  <sheetData>
    <row r="1" spans="19:32" ht="14.25" hidden="1">
      <c r="S1" s="292"/>
      <c r="AF1" s="270"/>
    </row>
    <row r="2" ht="14.25" hidden="1"/>
    <row r="3" ht="14.25" hidden="1"/>
    <row r="4" spans="3:12" ht="3" customHeight="1">
      <c r="C4" s="271"/>
      <c r="D4" s="272"/>
      <c r="E4" s="272"/>
      <c r="F4" s="272"/>
      <c r="G4" s="272"/>
      <c r="H4" s="272"/>
      <c r="I4" s="272"/>
      <c r="J4" s="272"/>
      <c r="K4" s="273"/>
      <c r="L4" s="273"/>
    </row>
    <row r="5" spans="3:12" ht="25.5" customHeight="1">
      <c r="C5" s="271"/>
      <c r="D5" s="247" t="s">
        <v>156</v>
      </c>
      <c r="E5" s="247"/>
      <c r="F5" s="247"/>
      <c r="G5" s="247"/>
      <c r="H5" s="247"/>
      <c r="I5" s="247"/>
      <c r="J5" s="247"/>
      <c r="K5" s="247"/>
      <c r="L5" s="293"/>
    </row>
    <row r="6" spans="3:12" ht="3" customHeight="1">
      <c r="C6" s="271"/>
      <c r="D6" s="272"/>
      <c r="E6" s="275"/>
      <c r="F6" s="275"/>
      <c r="G6" s="275"/>
      <c r="H6" s="275"/>
      <c r="I6" s="275"/>
      <c r="J6" s="275"/>
      <c r="K6" s="276"/>
      <c r="L6" s="277"/>
    </row>
    <row r="7" spans="3:13" ht="18.75">
      <c r="C7" s="271"/>
      <c r="D7" s="272"/>
      <c r="E7" s="294">
        <f>"Дата подачи заявления об "&amp;IF(datePr_ch="","утверждении","изменении")&amp;" тарифов"</f>
        <v>0</v>
      </c>
      <c r="F7" s="295">
        <f>IF(datePr_ch="",IF(datePr="","",datePr),datePr_ch)</f>
        <v>0</v>
      </c>
      <c r="G7" s="295"/>
      <c r="H7" s="295"/>
      <c r="I7" s="295"/>
      <c r="J7" s="295"/>
      <c r="K7" s="295"/>
      <c r="L7" s="296"/>
      <c r="M7" s="297"/>
    </row>
    <row r="8" spans="3:13" ht="18.75">
      <c r="C8" s="271"/>
      <c r="D8" s="272"/>
      <c r="E8" s="294">
        <f>"Номер подачи заявления об "&amp;IF(numberPr_ch="","утверждении","изменении")&amp;" тарифов"</f>
        <v>0</v>
      </c>
      <c r="F8" s="295">
        <f>IF(numberPr_ch="",IF(numberPr="","",numberPr),numberPr_ch)</f>
        <v>0</v>
      </c>
      <c r="G8" s="295"/>
      <c r="H8" s="295"/>
      <c r="I8" s="295"/>
      <c r="J8" s="295"/>
      <c r="K8" s="295"/>
      <c r="L8" s="296"/>
      <c r="M8" s="297"/>
    </row>
    <row r="9" spans="3:12" ht="14.25">
      <c r="C9" s="271"/>
      <c r="D9" s="272"/>
      <c r="E9" s="275"/>
      <c r="F9" s="275"/>
      <c r="G9" s="275"/>
      <c r="H9" s="275"/>
      <c r="I9" s="275"/>
      <c r="J9" s="275"/>
      <c r="K9" s="276"/>
      <c r="L9" s="277"/>
    </row>
    <row r="10" spans="3:12" ht="21" customHeight="1">
      <c r="C10" s="271"/>
      <c r="D10" s="278" t="s">
        <v>128</v>
      </c>
      <c r="E10" s="278"/>
      <c r="F10" s="278"/>
      <c r="G10" s="278"/>
      <c r="H10" s="278"/>
      <c r="I10" s="278"/>
      <c r="J10" s="278"/>
      <c r="K10" s="278"/>
      <c r="L10" s="279" t="s">
        <v>129</v>
      </c>
    </row>
    <row r="11" spans="3:12" ht="21" customHeight="1">
      <c r="C11" s="271"/>
      <c r="D11" s="278" t="s">
        <v>87</v>
      </c>
      <c r="E11" s="280" t="s">
        <v>109</v>
      </c>
      <c r="F11" s="280" t="s">
        <v>112</v>
      </c>
      <c r="G11" s="278" t="s">
        <v>157</v>
      </c>
      <c r="H11" s="278"/>
      <c r="I11" s="278"/>
      <c r="J11" s="280" t="s">
        <v>21</v>
      </c>
      <c r="K11" s="280" t="s">
        <v>147</v>
      </c>
      <c r="L11" s="279"/>
    </row>
    <row r="12" spans="3:12" ht="21" customHeight="1">
      <c r="C12" s="271"/>
      <c r="D12" s="278"/>
      <c r="E12" s="280"/>
      <c r="F12" s="280"/>
      <c r="G12" s="280" t="s">
        <v>158</v>
      </c>
      <c r="H12" s="280"/>
      <c r="I12" s="280" t="s">
        <v>159</v>
      </c>
      <c r="J12" s="280"/>
      <c r="K12" s="280"/>
      <c r="L12" s="279"/>
    </row>
    <row r="13" spans="3:12" ht="12" customHeight="1">
      <c r="C13" s="271"/>
      <c r="D13" s="221" t="s">
        <v>89</v>
      </c>
      <c r="E13" s="221" t="s">
        <v>90</v>
      </c>
      <c r="F13" s="221" t="s">
        <v>91</v>
      </c>
      <c r="G13" s="298" t="s">
        <v>92</v>
      </c>
      <c r="H13" s="298"/>
      <c r="I13" s="221" t="s">
        <v>93</v>
      </c>
      <c r="J13" s="221" t="s">
        <v>94</v>
      </c>
      <c r="K13" s="221" t="s">
        <v>95</v>
      </c>
      <c r="L13" s="221" t="s">
        <v>118</v>
      </c>
    </row>
    <row r="14" spans="1:13" ht="14.25" customHeight="1">
      <c r="A14" s="281"/>
      <c r="C14" s="271"/>
      <c r="D14" s="299">
        <v>1</v>
      </c>
      <c r="E14" s="283" t="s">
        <v>160</v>
      </c>
      <c r="F14" s="283"/>
      <c r="G14" s="283"/>
      <c r="H14" s="283"/>
      <c r="I14" s="283"/>
      <c r="J14" s="283"/>
      <c r="K14" s="283"/>
      <c r="L14" s="255"/>
      <c r="M14" s="300"/>
    </row>
    <row r="15" spans="1:13" ht="56.25" customHeight="1">
      <c r="A15" s="281"/>
      <c r="C15" s="271"/>
      <c r="D15" s="299" t="s">
        <v>161</v>
      </c>
      <c r="E15" s="301" t="s">
        <v>138</v>
      </c>
      <c r="F15" s="301" t="s">
        <v>138</v>
      </c>
      <c r="G15" s="301" t="s">
        <v>138</v>
      </c>
      <c r="H15" s="301"/>
      <c r="I15" s="301" t="s">
        <v>138</v>
      </c>
      <c r="J15" s="284" t="s">
        <v>162</v>
      </c>
      <c r="K15" s="285" t="s">
        <v>163</v>
      </c>
      <c r="L15" s="255" t="s">
        <v>164</v>
      </c>
      <c r="M15" s="300"/>
    </row>
    <row r="16" spans="1:13" ht="18.75" customHeight="1">
      <c r="A16" s="281"/>
      <c r="B16" s="134">
        <v>3</v>
      </c>
      <c r="C16" s="271"/>
      <c r="D16" s="302">
        <v>2</v>
      </c>
      <c r="E16" s="303" t="s">
        <v>165</v>
      </c>
      <c r="F16" s="303"/>
      <c r="G16" s="303"/>
      <c r="H16" s="303"/>
      <c r="I16" s="303"/>
      <c r="J16" s="303" t="s">
        <v>138</v>
      </c>
      <c r="K16" s="303"/>
      <c r="L16" s="304"/>
      <c r="M16" s="300"/>
    </row>
    <row r="17" spans="1:13" ht="90" customHeight="1">
      <c r="A17" s="281"/>
      <c r="C17" s="305"/>
      <c r="D17" s="282" t="s">
        <v>166</v>
      </c>
      <c r="E17" s="306">
        <f>IF('Перечень тарифов'!E21="","наименование отсутствует",""&amp;'Перечень тарифов'!E21&amp;"")</f>
        <v>0</v>
      </c>
      <c r="F17" s="307">
        <f>IF('Перечень тарифов'!J21="","наименование отсутствует",""&amp;'Перечень тарифов'!J21&amp;"")</f>
        <v>0</v>
      </c>
      <c r="G17" s="301"/>
      <c r="H17" s="308" t="s">
        <v>44</v>
      </c>
      <c r="I17" s="309" t="s">
        <v>38</v>
      </c>
      <c r="J17" s="284" t="s">
        <v>167</v>
      </c>
      <c r="K17" s="301" t="s">
        <v>138</v>
      </c>
      <c r="L17" s="261" t="s">
        <v>168</v>
      </c>
      <c r="M17" s="300"/>
    </row>
    <row r="18" spans="1:13" ht="18.75">
      <c r="A18" s="281"/>
      <c r="C18" s="305"/>
      <c r="D18" s="282"/>
      <c r="E18" s="306"/>
      <c r="F18" s="307"/>
      <c r="G18" s="310"/>
      <c r="H18" s="289" t="s">
        <v>169</v>
      </c>
      <c r="I18" s="290"/>
      <c r="J18" s="290"/>
      <c r="K18" s="291"/>
      <c r="L18" s="261"/>
      <c r="M18" s="300"/>
    </row>
    <row r="19" spans="1:13" ht="18.75" customHeight="1">
      <c r="A19" s="281"/>
      <c r="B19" s="134">
        <v>3</v>
      </c>
      <c r="C19" s="271"/>
      <c r="D19" s="282" t="s">
        <v>91</v>
      </c>
      <c r="E19" s="283" t="s">
        <v>170</v>
      </c>
      <c r="F19" s="283"/>
      <c r="G19" s="283"/>
      <c r="H19" s="283"/>
      <c r="I19" s="283"/>
      <c r="J19" s="283"/>
      <c r="K19" s="283"/>
      <c r="L19" s="311"/>
      <c r="M19" s="300"/>
    </row>
    <row r="20" spans="1:13" ht="33.75" customHeight="1">
      <c r="A20" s="281"/>
      <c r="C20" s="271"/>
      <c r="D20" s="299" t="s">
        <v>171</v>
      </c>
      <c r="E20" s="301" t="s">
        <v>138</v>
      </c>
      <c r="F20" s="301" t="s">
        <v>138</v>
      </c>
      <c r="G20" s="301" t="s">
        <v>138</v>
      </c>
      <c r="H20" s="301"/>
      <c r="I20" s="301" t="s">
        <v>138</v>
      </c>
      <c r="J20" s="301" t="s">
        <v>138</v>
      </c>
      <c r="K20" s="312"/>
      <c r="L20" s="255" t="s">
        <v>172</v>
      </c>
      <c r="M20" s="300"/>
    </row>
    <row r="21" spans="1:13" ht="18.75" customHeight="1">
      <c r="A21" s="281"/>
      <c r="B21" s="134">
        <v>3</v>
      </c>
      <c r="C21" s="271"/>
      <c r="D21" s="282" t="s">
        <v>92</v>
      </c>
      <c r="E21" s="283" t="s">
        <v>173</v>
      </c>
      <c r="F21" s="283"/>
      <c r="G21" s="283"/>
      <c r="H21" s="283"/>
      <c r="I21" s="283"/>
      <c r="J21" s="283"/>
      <c r="K21" s="283"/>
      <c r="L21" s="311"/>
      <c r="M21" s="300"/>
    </row>
    <row r="22" spans="1:13" ht="67.5" customHeight="1">
      <c r="A22" s="281"/>
      <c r="C22" s="305"/>
      <c r="D22" s="282" t="s">
        <v>174</v>
      </c>
      <c r="E22" s="306">
        <f>IF('Перечень тарифов'!E21="","наименование отсутствует",""&amp;'Перечень тарифов'!E21&amp;"")</f>
        <v>0</v>
      </c>
      <c r="F22" s="307">
        <f>IF('Перечень тарифов'!J21="","наименование отсутствует",""&amp;'Перечень тарифов'!J21&amp;"")</f>
        <v>0</v>
      </c>
      <c r="G22" s="301"/>
      <c r="H22" s="309" t="s">
        <v>44</v>
      </c>
      <c r="I22" s="309" t="s">
        <v>38</v>
      </c>
      <c r="J22" s="313">
        <v>138134.05</v>
      </c>
      <c r="K22" s="301" t="s">
        <v>138</v>
      </c>
      <c r="L22" s="261" t="s">
        <v>175</v>
      </c>
      <c r="M22" s="300"/>
    </row>
    <row r="23" spans="1:13" ht="18.75">
      <c r="A23" s="281"/>
      <c r="C23" s="305"/>
      <c r="D23" s="282"/>
      <c r="E23" s="306"/>
      <c r="F23" s="307"/>
      <c r="G23" s="310"/>
      <c r="H23" s="289" t="s">
        <v>169</v>
      </c>
      <c r="I23" s="314"/>
      <c r="J23" s="314"/>
      <c r="K23" s="291"/>
      <c r="L23" s="261"/>
      <c r="M23" s="300"/>
    </row>
    <row r="24" spans="1:13" ht="18.75" customHeight="1">
      <c r="A24" s="281"/>
      <c r="C24" s="271"/>
      <c r="D24" s="282" t="s">
        <v>93</v>
      </c>
      <c r="E24" s="283" t="s">
        <v>176</v>
      </c>
      <c r="F24" s="283"/>
      <c r="G24" s="283"/>
      <c r="H24" s="283"/>
      <c r="I24" s="283"/>
      <c r="J24" s="283"/>
      <c r="K24" s="283"/>
      <c r="L24" s="311"/>
      <c r="M24" s="300"/>
    </row>
    <row r="25" spans="1:13" ht="78.75" customHeight="1">
      <c r="A25" s="281"/>
      <c r="C25" s="305"/>
      <c r="D25" s="282" t="s">
        <v>177</v>
      </c>
      <c r="E25" s="306">
        <f>IF('Перечень тарифов'!E21="","наименование отсутствует",""&amp;'Перечень тарифов'!E21&amp;"")</f>
        <v>0</v>
      </c>
      <c r="F25" s="307">
        <f>IF('Перечень тарифов'!J21="","наименование отсутствует",""&amp;'Перечень тарифов'!J21&amp;"")</f>
        <v>0</v>
      </c>
      <c r="G25" s="301"/>
      <c r="H25" s="308" t="s">
        <v>44</v>
      </c>
      <c r="I25" s="309" t="s">
        <v>38</v>
      </c>
      <c r="J25" s="313">
        <v>3040</v>
      </c>
      <c r="K25" s="301" t="s">
        <v>138</v>
      </c>
      <c r="L25" s="261" t="s">
        <v>178</v>
      </c>
      <c r="M25" s="300"/>
    </row>
    <row r="26" spans="1:13" ht="18.75">
      <c r="A26" s="281"/>
      <c r="C26" s="305"/>
      <c r="D26" s="282"/>
      <c r="E26" s="306"/>
      <c r="F26" s="307"/>
      <c r="G26" s="310"/>
      <c r="H26" s="289" t="s">
        <v>169</v>
      </c>
      <c r="I26" s="314"/>
      <c r="J26" s="314"/>
      <c r="K26" s="291"/>
      <c r="L26" s="261"/>
      <c r="M26" s="300"/>
    </row>
    <row r="27" spans="1:13" ht="25.5" customHeight="1">
      <c r="A27" s="281"/>
      <c r="C27" s="271"/>
      <c r="D27" s="282" t="s">
        <v>94</v>
      </c>
      <c r="E27" s="283" t="s">
        <v>179</v>
      </c>
      <c r="F27" s="283"/>
      <c r="G27" s="283"/>
      <c r="H27" s="283"/>
      <c r="I27" s="283"/>
      <c r="J27" s="283"/>
      <c r="K27" s="283"/>
      <c r="L27" s="311"/>
      <c r="M27" s="300"/>
    </row>
    <row r="28" spans="1:15" ht="112.5" customHeight="1">
      <c r="A28" s="281"/>
      <c r="C28" s="305"/>
      <c r="D28" s="282" t="s">
        <v>180</v>
      </c>
      <c r="E28" s="306">
        <f>IF('Перечень тарифов'!E21="","наименование отсутствует",""&amp;'Перечень тарифов'!E21&amp;"")</f>
        <v>0</v>
      </c>
      <c r="F28" s="307">
        <f>IF('Перечень тарифов'!J21="","наименование отсутствует",""&amp;'Перечень тарифов'!J21&amp;"")</f>
        <v>0</v>
      </c>
      <c r="G28" s="301"/>
      <c r="H28" s="308" t="s">
        <v>36</v>
      </c>
      <c r="I28" s="309" t="s">
        <v>38</v>
      </c>
      <c r="J28" s="313">
        <v>0</v>
      </c>
      <c r="K28" s="301" t="s">
        <v>138</v>
      </c>
      <c r="L28" s="261" t="s">
        <v>181</v>
      </c>
      <c r="M28" s="300"/>
      <c r="O28" s="137" t="s">
        <v>182</v>
      </c>
    </row>
    <row r="29" spans="1:13" ht="18.75">
      <c r="A29" s="281"/>
      <c r="C29" s="305"/>
      <c r="D29" s="282"/>
      <c r="E29" s="306"/>
      <c r="F29" s="307"/>
      <c r="G29" s="310"/>
      <c r="H29" s="289" t="s">
        <v>169</v>
      </c>
      <c r="I29" s="314"/>
      <c r="J29" s="314"/>
      <c r="K29" s="291"/>
      <c r="L29" s="261"/>
      <c r="M29" s="300"/>
    </row>
    <row r="30" spans="1:13" ht="25.5" customHeight="1">
      <c r="A30" s="281"/>
      <c r="B30" s="134">
        <v>3</v>
      </c>
      <c r="C30" s="271"/>
      <c r="D30" s="282" t="s">
        <v>95</v>
      </c>
      <c r="E30" s="283" t="s">
        <v>183</v>
      </c>
      <c r="F30" s="283"/>
      <c r="G30" s="283"/>
      <c r="H30" s="283"/>
      <c r="I30" s="283"/>
      <c r="J30" s="283"/>
      <c r="K30" s="283"/>
      <c r="L30" s="311"/>
      <c r="M30" s="300"/>
    </row>
    <row r="31" spans="1:13" ht="112.5" customHeight="1">
      <c r="A31" s="281"/>
      <c r="C31" s="305"/>
      <c r="D31" s="282" t="s">
        <v>184</v>
      </c>
      <c r="E31" s="306">
        <f>IF('Перечень тарифов'!E21="","наименование отсутствует",""&amp;'Перечень тарифов'!E21&amp;"")</f>
        <v>0</v>
      </c>
      <c r="F31" s="307">
        <f>IF('Перечень тарифов'!J21="","наименование отсутствует",""&amp;'Перечень тарифов'!J21&amp;"")</f>
        <v>0</v>
      </c>
      <c r="G31" s="301"/>
      <c r="H31" s="308" t="s">
        <v>36</v>
      </c>
      <c r="I31" s="309" t="s">
        <v>38</v>
      </c>
      <c r="J31" s="313">
        <v>0</v>
      </c>
      <c r="K31" s="301" t="s">
        <v>138</v>
      </c>
      <c r="L31" s="261" t="s">
        <v>185</v>
      </c>
      <c r="M31" s="300"/>
    </row>
    <row r="32" spans="1:13" ht="18.75">
      <c r="A32" s="281"/>
      <c r="C32" s="305"/>
      <c r="D32" s="282"/>
      <c r="E32" s="306"/>
      <c r="F32" s="307"/>
      <c r="G32" s="310"/>
      <c r="H32" s="289" t="s">
        <v>169</v>
      </c>
      <c r="I32" s="314"/>
      <c r="J32" s="314"/>
      <c r="K32" s="291"/>
      <c r="L32" s="261"/>
      <c r="M32" s="300"/>
    </row>
    <row r="33" spans="1:15" s="1" customFormat="1" ht="3" customHeight="1">
      <c r="A33" s="281"/>
      <c r="D33" s="315"/>
      <c r="E33" s="315"/>
      <c r="F33" s="315"/>
      <c r="G33" s="315"/>
      <c r="H33" s="315"/>
      <c r="I33" s="315"/>
      <c r="J33" s="315"/>
      <c r="K33" s="315"/>
      <c r="L33" s="315"/>
      <c r="N33" s="316"/>
      <c r="O33" s="316"/>
    </row>
    <row r="34" spans="4:12" ht="24.75" customHeight="1">
      <c r="D34" s="317">
        <v>1</v>
      </c>
      <c r="E34" s="268" t="s">
        <v>186</v>
      </c>
      <c r="F34" s="268"/>
      <c r="G34" s="268"/>
      <c r="H34" s="268"/>
      <c r="I34" s="268"/>
      <c r="J34" s="268"/>
      <c r="K34" s="268"/>
      <c r="L34" s="268"/>
    </row>
  </sheetData>
  <sheetProtection sheet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23"/>
    <mergeCell ref="D22:D23"/>
    <mergeCell ref="E22:E23"/>
    <mergeCell ref="F22:F23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L28:L29"/>
    <mergeCell ref="E30:K30"/>
    <mergeCell ref="C31:C32"/>
    <mergeCell ref="D31:D32"/>
    <mergeCell ref="E31:E32"/>
    <mergeCell ref="F31:F32"/>
    <mergeCell ref="L31:L32"/>
    <mergeCell ref="E34:L34"/>
  </mergeCells>
  <dataValidations count="6">
    <dataValidation type="textLength" operator="lessThanOrEqual" allowBlank="1" showErrorMessage="1" errorTitle="Ошибка" error="Допускается ввод не более 900 символов!" sqref="L16:L17 L22 L25 L28 L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  <formula2>0</formula2>
    </dataValidation>
    <dataValidation type="decimal" allowBlank="1" showErrorMessage="1" errorTitle="Ошибка" error="Допускается ввод только действительных чисел!" sqref="J22 J25 J28 J31">
      <formula1>-1E+24</formula1>
      <formula2>1E+24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3.12.1'!$K$15" display="https://portal.eias.ru/Portal/DownloadPage.aspx?type=12&amp;guid=67ce8bf9-0722-4f5e-8dda-04ad9162fef5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6.0039062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89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>
        <f>IF('Перечень тарифов'!R21="","наименование отсутствует",""&amp;'Перечень тарифов'!R21&amp;"")</f>
        <v>0</v>
      </c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>
        <f>IF('Перечень тарифов'!F21="","наименование отсутствует",""&amp;'Перечень тарифов'!F21&amp;"")</f>
        <v>0</v>
      </c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>
        <f>IF(Территории!H13="","",""&amp;Территории!H13&amp;"")</f>
        <v>0</v>
      </c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>
        <f>IF(Территории!R14="","",""&amp;Территории!R14&amp;"")</f>
        <v>0</v>
      </c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63" customFormat="1" ht="3" customHeight="1">
      <c r="A14" s="262"/>
      <c r="B14" s="262"/>
      <c r="C14" s="262"/>
      <c r="D14" s="262"/>
      <c r="F14" s="318"/>
      <c r="G14" s="319"/>
      <c r="H14" s="320"/>
      <c r="I14" s="321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20" s="263" customFormat="1" ht="15" customHeight="1">
      <c r="A15" s="262"/>
      <c r="B15" s="262"/>
      <c r="C15" s="262"/>
      <c r="D15" s="262"/>
      <c r="F15" s="264"/>
      <c r="G15" s="268" t="s">
        <v>145</v>
      </c>
      <c r="H15" s="268"/>
      <c r="I15" s="267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29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7109375" style="135" customWidth="1"/>
    <col min="24" max="25" width="10.57421875" style="139" customWidth="1"/>
    <col min="26" max="26" width="11.140625" style="139" customWidth="1"/>
    <col min="27" max="34" width="10.57421875" style="139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</row>
    <row r="5" spans="10:22" ht="24.75" customHeight="1">
      <c r="J5" s="271"/>
      <c r="K5" s="271"/>
      <c r="L5" s="247" t="s">
        <v>187</v>
      </c>
      <c r="M5" s="247"/>
      <c r="N5" s="247"/>
      <c r="O5" s="247"/>
      <c r="P5" s="247"/>
      <c r="Q5" s="247"/>
      <c r="R5" s="247"/>
      <c r="S5" s="247"/>
      <c r="T5" s="247"/>
      <c r="U5" s="247"/>
      <c r="V5" s="152"/>
    </row>
    <row r="6" spans="7:34" s="263" customFormat="1" ht="3" customHeight="1">
      <c r="G6" s="322"/>
      <c r="H6" s="322"/>
      <c r="L6" s="264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267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2:23" s="262" customFormat="1" ht="5.25" hidden="1">
      <c r="L7" s="324"/>
      <c r="M7" s="106"/>
      <c r="O7" s="325"/>
      <c r="P7" s="325"/>
      <c r="Q7" s="325"/>
      <c r="R7" s="325"/>
      <c r="S7" s="325"/>
      <c r="T7" s="325"/>
      <c r="U7" s="325"/>
      <c r="V7" s="325"/>
      <c r="W7" s="326"/>
    </row>
    <row r="8" spans="7:34" s="263" customFormat="1" ht="18.75">
      <c r="G8" s="322"/>
      <c r="H8" s="322"/>
      <c r="L8" s="264"/>
      <c r="M8" s="294">
        <f>"Дата подачи заявления об "&amp;IF(datePr_ch="","утверждении","изменении")&amp;" тарифов"</f>
        <v>0</v>
      </c>
      <c r="N8" s="327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328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22"/>
      <c r="H9" s="322"/>
      <c r="L9" s="264"/>
      <c r="M9" s="294">
        <f>"Номер подачи заявления об "&amp;IF(numberPr_ch="","утверждении","изменении")&amp;" тарифов"</f>
        <v>0</v>
      </c>
      <c r="N9" s="327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328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24"/>
      <c r="M10" s="106"/>
      <c r="O10" s="325"/>
      <c r="P10" s="325"/>
      <c r="Q10" s="325"/>
      <c r="R10" s="325"/>
      <c r="S10" s="325"/>
      <c r="T10" s="325"/>
      <c r="U10" s="325"/>
      <c r="V10" s="325"/>
      <c r="W10" s="326"/>
    </row>
    <row r="11" spans="7:34" s="208" customFormat="1" ht="3" customHeight="1" hidden="1">
      <c r="G11" s="329"/>
      <c r="H11" s="329"/>
      <c r="L11" s="210"/>
      <c r="M11" s="210"/>
      <c r="N11" s="210"/>
      <c r="O11" s="297"/>
      <c r="P11" s="297"/>
      <c r="Q11" s="297"/>
      <c r="R11" s="297"/>
      <c r="S11" s="297"/>
      <c r="T11" s="297"/>
      <c r="U11" s="330" t="s">
        <v>188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7:34" s="208" customFormat="1" ht="14.25">
      <c r="G12" s="329"/>
      <c r="H12" s="329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0:23" ht="15" customHeight="1">
      <c r="J13" s="271"/>
      <c r="K13" s="271"/>
      <c r="L13" s="160" t="s">
        <v>128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 t="s">
        <v>129</v>
      </c>
    </row>
    <row r="14" spans="10:23" ht="15" customHeight="1">
      <c r="J14" s="271"/>
      <c r="K14" s="271"/>
      <c r="L14" s="160" t="s">
        <v>87</v>
      </c>
      <c r="M14" s="160" t="s">
        <v>189</v>
      </c>
      <c r="N14" s="160"/>
      <c r="O14" s="331" t="s">
        <v>190</v>
      </c>
      <c r="P14" s="331"/>
      <c r="Q14" s="331"/>
      <c r="R14" s="331"/>
      <c r="S14" s="331"/>
      <c r="T14" s="331"/>
      <c r="U14" s="160" t="s">
        <v>191</v>
      </c>
      <c r="V14" s="332" t="s">
        <v>169</v>
      </c>
      <c r="W14" s="160"/>
    </row>
    <row r="15" spans="10:23" ht="14.25" customHeight="1">
      <c r="J15" s="271"/>
      <c r="K15" s="271"/>
      <c r="L15" s="160"/>
      <c r="M15" s="160"/>
      <c r="N15" s="160"/>
      <c r="O15" s="160" t="s">
        <v>192</v>
      </c>
      <c r="P15" s="333" t="s">
        <v>193</v>
      </c>
      <c r="Q15" s="333"/>
      <c r="R15" s="217" t="s">
        <v>194</v>
      </c>
      <c r="S15" s="217"/>
      <c r="T15" s="217"/>
      <c r="U15" s="160"/>
      <c r="V15" s="332"/>
      <c r="W15" s="160"/>
    </row>
    <row r="16" spans="10:23" ht="33.75" customHeight="1">
      <c r="J16" s="271"/>
      <c r="K16" s="271"/>
      <c r="L16" s="160"/>
      <c r="M16" s="160"/>
      <c r="N16" s="160"/>
      <c r="O16" s="333" t="s">
        <v>195</v>
      </c>
      <c r="P16" s="334" t="s">
        <v>196</v>
      </c>
      <c r="Q16" s="334" t="s">
        <v>197</v>
      </c>
      <c r="R16" s="335" t="s">
        <v>198</v>
      </c>
      <c r="S16" s="335" t="s">
        <v>199</v>
      </c>
      <c r="T16" s="335"/>
      <c r="U16" s="160"/>
      <c r="V16" s="332"/>
      <c r="W16" s="160"/>
    </row>
    <row r="17" spans="10:23" ht="12" customHeight="1">
      <c r="J17" s="271"/>
      <c r="K17" s="336">
        <v>1</v>
      </c>
      <c r="L17" s="298" t="s">
        <v>89</v>
      </c>
      <c r="M17" s="298" t="s">
        <v>90</v>
      </c>
      <c r="N17" s="337">
        <f ca="1">OFFSET(N17,0,-1)</f>
        <v>0</v>
      </c>
      <c r="O17" s="338">
        <f ca="1">OFFSET(O17,0,-1)+1</f>
        <v>3</v>
      </c>
      <c r="P17" s="338">
        <f ca="1">OFFSET(P17,0,-1)+1</f>
        <v>4</v>
      </c>
      <c r="Q17" s="338">
        <f ca="1">OFFSET(Q17,0,-1)+1</f>
        <v>5</v>
      </c>
      <c r="R17" s="338">
        <f ca="1">OFFSET(R17,0,-1)+1</f>
        <v>6</v>
      </c>
      <c r="S17" s="338">
        <f ca="1">OFFSET(S17,0,-1)+1</f>
        <v>7</v>
      </c>
      <c r="T17" s="338"/>
      <c r="U17" s="338">
        <f ca="1">OFFSET(U17,0,-2)+1</f>
        <v>8</v>
      </c>
      <c r="V17" s="337">
        <f ca="1">OFFSET(V17,0,-1)</f>
        <v>8</v>
      </c>
      <c r="W17" s="338">
        <f ca="1">OFFSET(W17,0,-1)+1</f>
        <v>9</v>
      </c>
    </row>
    <row r="18" spans="1:23" ht="22.5">
      <c r="A18" s="339">
        <v>1</v>
      </c>
      <c r="B18" s="340"/>
      <c r="C18" s="340"/>
      <c r="D18" s="340"/>
      <c r="E18" s="326"/>
      <c r="F18" s="339"/>
      <c r="G18" s="339"/>
      <c r="H18" s="339"/>
      <c r="I18" s="267"/>
      <c r="J18" s="286"/>
      <c r="K18" s="286"/>
      <c r="L18" s="341" t="e">
        <f>#N/A</f>
        <v>#VALUE!</v>
      </c>
      <c r="M18" s="342" t="s">
        <v>112</v>
      </c>
      <c r="N18" s="343"/>
      <c r="O18" s="344">
        <f>IF('Перечень тарифов'!J21="","",""&amp;'Перечень тарифов'!J21&amp;"")</f>
        <v>0</v>
      </c>
      <c r="P18" s="344"/>
      <c r="Q18" s="344"/>
      <c r="R18" s="344"/>
      <c r="S18" s="344"/>
      <c r="T18" s="344"/>
      <c r="U18" s="344"/>
      <c r="V18" s="344"/>
      <c r="W18" s="345" t="s">
        <v>200</v>
      </c>
    </row>
    <row r="19" spans="1:23" ht="33.75">
      <c r="A19" s="339"/>
      <c r="B19" s="339">
        <v>1</v>
      </c>
      <c r="C19" s="340"/>
      <c r="D19" s="340"/>
      <c r="E19" s="339"/>
      <c r="F19" s="339"/>
      <c r="G19" s="339"/>
      <c r="H19" s="339"/>
      <c r="I19" s="156"/>
      <c r="J19" s="346"/>
      <c r="K19" s="135"/>
      <c r="L19" s="347" t="e">
        <f>#N/A</f>
        <v>#NAME?</v>
      </c>
      <c r="M19" s="348" t="s">
        <v>84</v>
      </c>
      <c r="N19" s="349"/>
      <c r="O19" s="254">
        <f>IF('Перечень тарифов'!N21="","",""&amp;'Перечень тарифов'!N21&amp;"")</f>
        <v>0</v>
      </c>
      <c r="P19" s="254"/>
      <c r="Q19" s="254"/>
      <c r="R19" s="254"/>
      <c r="S19" s="254"/>
      <c r="T19" s="254"/>
      <c r="U19" s="254"/>
      <c r="V19" s="254"/>
      <c r="W19" s="255" t="s">
        <v>201</v>
      </c>
    </row>
    <row r="20" spans="1:27" ht="14.25" hidden="1">
      <c r="A20" s="339"/>
      <c r="B20" s="339"/>
      <c r="C20" s="339">
        <v>1</v>
      </c>
      <c r="D20" s="340"/>
      <c r="E20" s="339"/>
      <c r="F20" s="339"/>
      <c r="G20" s="339"/>
      <c r="H20" s="339"/>
      <c r="I20" s="350"/>
      <c r="J20" s="346"/>
      <c r="K20" s="148"/>
      <c r="L20" s="347" t="e">
        <f>#N/A</f>
        <v>#NAME?</v>
      </c>
      <c r="M20" s="351"/>
      <c r="N20" s="349"/>
      <c r="O20" s="254"/>
      <c r="P20" s="254"/>
      <c r="Q20" s="254"/>
      <c r="R20" s="254"/>
      <c r="S20" s="254"/>
      <c r="T20" s="254"/>
      <c r="U20" s="254"/>
      <c r="V20" s="254"/>
      <c r="W20" s="255"/>
      <c r="AA20" s="137"/>
    </row>
    <row r="21" spans="1:27" ht="33.75" customHeight="1">
      <c r="A21" s="339"/>
      <c r="B21" s="339"/>
      <c r="C21" s="339"/>
      <c r="D21" s="339">
        <v>1</v>
      </c>
      <c r="E21" s="339"/>
      <c r="F21" s="339"/>
      <c r="G21" s="339"/>
      <c r="H21" s="339"/>
      <c r="I21" s="147"/>
      <c r="J21" s="346"/>
      <c r="K21" s="148"/>
      <c r="L21" s="347" t="e">
        <f>#N/A</f>
        <v>#NAME?</v>
      </c>
      <c r="M21" s="352" t="s">
        <v>202</v>
      </c>
      <c r="N21" s="349"/>
      <c r="O21" s="240" t="s">
        <v>34</v>
      </c>
      <c r="P21" s="240"/>
      <c r="Q21" s="240"/>
      <c r="R21" s="240"/>
      <c r="S21" s="240"/>
      <c r="T21" s="240"/>
      <c r="U21" s="240"/>
      <c r="V21" s="240"/>
      <c r="W21" s="255" t="s">
        <v>203</v>
      </c>
      <c r="AA21" s="137"/>
    </row>
    <row r="22" spans="1:27" ht="33.75" customHeight="1">
      <c r="A22" s="339"/>
      <c r="B22" s="339"/>
      <c r="C22" s="339"/>
      <c r="D22" s="339"/>
      <c r="E22" s="339">
        <v>1</v>
      </c>
      <c r="F22" s="339"/>
      <c r="G22" s="339"/>
      <c r="H22" s="339"/>
      <c r="I22" s="147"/>
      <c r="J22" s="147"/>
      <c r="K22" s="148"/>
      <c r="L22" s="347" t="e">
        <f>#N/A</f>
        <v>#NAME?</v>
      </c>
      <c r="M22" s="353" t="s">
        <v>204</v>
      </c>
      <c r="N22" s="255"/>
      <c r="O22" s="354" t="s">
        <v>205</v>
      </c>
      <c r="P22" s="354"/>
      <c r="Q22" s="354"/>
      <c r="R22" s="354"/>
      <c r="S22" s="354"/>
      <c r="T22" s="354"/>
      <c r="U22" s="354"/>
      <c r="V22" s="354"/>
      <c r="W22" s="255" t="s">
        <v>206</v>
      </c>
      <c r="Y22" s="137" t="e">
        <f>#N/A</f>
        <v>#VALUE!</v>
      </c>
      <c r="AA22" s="137"/>
    </row>
    <row r="23" spans="1:29" ht="66" customHeight="1">
      <c r="A23" s="339"/>
      <c r="B23" s="339"/>
      <c r="C23" s="339"/>
      <c r="D23" s="339"/>
      <c r="E23" s="339"/>
      <c r="F23" s="340">
        <v>1</v>
      </c>
      <c r="G23" s="340"/>
      <c r="H23" s="340"/>
      <c r="I23" s="147"/>
      <c r="J23" s="147"/>
      <c r="K23" s="350"/>
      <c r="L23" s="347" t="e">
        <f>#N/A</f>
        <v>#NAME?</v>
      </c>
      <c r="M23" s="355"/>
      <c r="N23" s="226"/>
      <c r="O23" s="356">
        <v>45.44</v>
      </c>
      <c r="P23" s="357"/>
      <c r="Q23" s="357"/>
      <c r="R23" s="358" t="s">
        <v>44</v>
      </c>
      <c r="S23" s="359" t="s">
        <v>83</v>
      </c>
      <c r="T23" s="358" t="s">
        <v>38</v>
      </c>
      <c r="U23" s="359" t="s">
        <v>34</v>
      </c>
      <c r="V23" s="360"/>
      <c r="W23" s="361" t="s">
        <v>207</v>
      </c>
      <c r="X23" s="362" t="e">
        <f>#N/A</f>
        <v>#VALUE!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39"/>
      <c r="B24" s="339"/>
      <c r="C24" s="339"/>
      <c r="D24" s="339"/>
      <c r="E24" s="339"/>
      <c r="F24" s="340"/>
      <c r="G24" s="340"/>
      <c r="H24" s="340"/>
      <c r="I24" s="147"/>
      <c r="J24" s="147"/>
      <c r="K24" s="350"/>
      <c r="L24" s="363"/>
      <c r="M24" s="364"/>
      <c r="N24" s="226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AA24" s="137"/>
    </row>
    <row r="25" spans="1:256" ht="15" customHeight="1">
      <c r="A25" s="339"/>
      <c r="B25" s="339"/>
      <c r="C25" s="339"/>
      <c r="D25" s="339"/>
      <c r="E25" s="339"/>
      <c r="F25" s="340"/>
      <c r="G25" s="340"/>
      <c r="H25" s="340"/>
      <c r="I25" s="147"/>
      <c r="J25" s="147"/>
      <c r="K25" s="368"/>
      <c r="L25" s="369"/>
      <c r="M25" s="370" t="s">
        <v>208</v>
      </c>
      <c r="N25" s="371"/>
      <c r="O25" s="372"/>
      <c r="P25" s="372"/>
      <c r="Q25" s="372"/>
      <c r="R25" s="371"/>
      <c r="S25" s="170"/>
      <c r="T25" s="170"/>
      <c r="U25" s="170"/>
      <c r="V25" s="373"/>
      <c r="W25" s="361"/>
      <c r="X25" s="374"/>
      <c r="Y25" s="374"/>
      <c r="Z25" s="374"/>
      <c r="AA25" s="137"/>
      <c r="AB25" s="37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339"/>
      <c r="B26" s="339"/>
      <c r="C26" s="339"/>
      <c r="D26" s="339"/>
      <c r="E26" s="340"/>
      <c r="F26" s="339"/>
      <c r="G26" s="339"/>
      <c r="H26" s="339"/>
      <c r="I26" s="147"/>
      <c r="J26" s="375"/>
      <c r="K26" s="368"/>
      <c r="L26" s="369"/>
      <c r="M26" s="376" t="s">
        <v>209</v>
      </c>
      <c r="N26" s="371"/>
      <c r="O26" s="372"/>
      <c r="P26" s="372"/>
      <c r="Q26" s="372"/>
      <c r="R26" s="371"/>
      <c r="S26" s="170"/>
      <c r="T26" s="170"/>
      <c r="U26" s="371"/>
      <c r="V26" s="170"/>
      <c r="W26" s="373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39"/>
      <c r="B27" s="339"/>
      <c r="C27" s="339"/>
      <c r="D27" s="340"/>
      <c r="E27" s="377"/>
      <c r="F27" s="339"/>
      <c r="G27" s="339"/>
      <c r="H27" s="339"/>
      <c r="I27" s="368"/>
      <c r="J27" s="375"/>
      <c r="K27" s="286"/>
      <c r="L27" s="369"/>
      <c r="M27" s="378" t="s">
        <v>210</v>
      </c>
      <c r="N27" s="371"/>
      <c r="O27" s="372"/>
      <c r="P27" s="372"/>
      <c r="Q27" s="372"/>
      <c r="R27" s="371"/>
      <c r="S27" s="170"/>
      <c r="T27" s="170"/>
      <c r="U27" s="371"/>
      <c r="V27" s="170"/>
      <c r="W27" s="373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ht="3" customHeight="1"/>
    <row r="29" spans="12:22" ht="48.75" customHeight="1">
      <c r="L29" s="379">
        <v>1</v>
      </c>
      <c r="M29" s="268" t="s">
        <v>211</v>
      </c>
      <c r="N29" s="268"/>
      <c r="O29" s="268"/>
      <c r="P29" s="268"/>
      <c r="Q29" s="268"/>
      <c r="R29" s="268"/>
      <c r="S29" s="268"/>
      <c r="T29" s="268"/>
      <c r="U29" s="268"/>
      <c r="V29" s="268"/>
    </row>
  </sheetData>
  <sheetProtection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7"/>
    <mergeCell ref="O18:V18"/>
    <mergeCell ref="B19:B27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29:V29"/>
  </mergeCells>
  <dataValidations count="8">
    <dataValidation type="textLength" operator="lessThanOrEqual" allowBlank="1" showErrorMessage="1" errorTitle="Ошибка" error="Допускается ввод не более 900 символов!" sqref="W6 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O23">
      <formula1>-1E+24</formula1>
      <formula2>1E+24</formula2>
    </dataValidation>
    <dataValidation allowBlank="1" promptTitle="checkPeriodRange" sqref="Q24">
      <formula1>0</formula1>
      <formula2>0</formula2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  <dataValidation allowBlank="1" sqref="S25:S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90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/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/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/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/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80"/>
      <c r="G14" s="378" t="s">
        <v>212</v>
      </c>
      <c r="H14" s="38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82"/>
      <c r="G15" s="383" t="s">
        <v>213</v>
      </c>
      <c r="H15" s="384"/>
      <c r="I15" s="38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80"/>
      <c r="G16" s="182" t="s">
        <v>214</v>
      </c>
      <c r="H16" s="386"/>
      <c r="I16" s="38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80"/>
      <c r="G17" s="388" t="s">
        <v>215</v>
      </c>
      <c r="H17" s="386"/>
      <c r="I17" s="38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18"/>
      <c r="G18" s="319"/>
      <c r="H18" s="320"/>
      <c r="I18" s="321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145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2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69" hidden="1" customWidth="1"/>
    <col min="9" max="9" width="3.7109375" style="269" customWidth="1"/>
    <col min="10" max="11" width="3.7109375" style="246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7109375" style="135" customWidth="1"/>
    <col min="24" max="25" width="10.57421875" style="139" customWidth="1"/>
    <col min="26" max="26" width="11.140625" style="139" customWidth="1"/>
    <col min="27" max="34" width="10.57421875" style="139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71"/>
      <c r="K4" s="271"/>
      <c r="L4" s="272"/>
      <c r="M4" s="272"/>
      <c r="N4" s="272"/>
      <c r="O4" s="148"/>
      <c r="P4" s="148"/>
      <c r="Q4" s="148"/>
      <c r="R4" s="148"/>
      <c r="S4" s="148"/>
      <c r="T4" s="148"/>
      <c r="U4" s="148"/>
    </row>
    <row r="5" spans="10:21" ht="24.75" customHeight="1">
      <c r="J5" s="271"/>
      <c r="K5" s="271"/>
      <c r="L5" s="247" t="s">
        <v>187</v>
      </c>
      <c r="M5" s="247"/>
      <c r="N5" s="247"/>
      <c r="O5" s="247"/>
      <c r="P5" s="247"/>
      <c r="Q5" s="247"/>
      <c r="R5" s="247"/>
      <c r="S5" s="247"/>
      <c r="T5" s="247"/>
      <c r="U5" s="247"/>
    </row>
    <row r="6" spans="10:21" ht="3" customHeight="1">
      <c r="J6" s="271"/>
      <c r="K6" s="271"/>
      <c r="L6" s="272"/>
      <c r="M6" s="272"/>
      <c r="N6" s="272"/>
      <c r="O6" s="276"/>
      <c r="P6" s="276"/>
      <c r="Q6" s="276"/>
      <c r="R6" s="276"/>
      <c r="S6" s="276"/>
      <c r="T6" s="276"/>
      <c r="U6" s="276"/>
    </row>
    <row r="7" spans="12:23" s="262" customFormat="1" ht="5.25" hidden="1">
      <c r="L7" s="324"/>
      <c r="M7" s="106"/>
      <c r="O7" s="325"/>
      <c r="P7" s="325"/>
      <c r="Q7" s="325"/>
      <c r="R7" s="325"/>
      <c r="S7" s="325"/>
      <c r="T7" s="325"/>
      <c r="U7" s="325"/>
      <c r="V7" s="325"/>
      <c r="W7" s="326"/>
    </row>
    <row r="8" spans="7:34" s="263" customFormat="1" ht="18.75">
      <c r="G8" s="322"/>
      <c r="H8" s="322"/>
      <c r="L8" s="264"/>
      <c r="M8" s="294">
        <f>"Дата подачи заявления об "&amp;IF(datePr_ch="","утверждении","изменении")&amp;" тарифов"</f>
        <v>0</v>
      </c>
      <c r="N8" s="327"/>
      <c r="O8" s="295">
        <f>IF(datePr_ch="",IF(datePr="","",datePr),datePr_ch)</f>
        <v>0</v>
      </c>
      <c r="P8" s="295"/>
      <c r="Q8" s="295"/>
      <c r="R8" s="295"/>
      <c r="S8" s="295"/>
      <c r="T8" s="295"/>
      <c r="U8" s="295"/>
      <c r="V8" s="295"/>
      <c r="W8" s="328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22"/>
      <c r="H9" s="322"/>
      <c r="L9" s="264"/>
      <c r="M9" s="294">
        <f>"Номер подачи заявления об "&amp;IF(numberPr_ch="","утверждении","изменении")&amp;" тарифов"</f>
        <v>0</v>
      </c>
      <c r="N9" s="327"/>
      <c r="O9" s="295">
        <f>IF(numberPr_ch="",IF(numberPr="","",numberPr),numberPr_ch)</f>
        <v>0</v>
      </c>
      <c r="P9" s="295"/>
      <c r="Q9" s="295"/>
      <c r="R9" s="295"/>
      <c r="S9" s="295"/>
      <c r="T9" s="295"/>
      <c r="U9" s="295"/>
      <c r="V9" s="295"/>
      <c r="W9" s="328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24"/>
      <c r="M10" s="106"/>
      <c r="O10" s="325"/>
      <c r="P10" s="325"/>
      <c r="Q10" s="325"/>
      <c r="R10" s="325"/>
      <c r="S10" s="325"/>
      <c r="T10" s="325"/>
      <c r="U10" s="325"/>
      <c r="V10" s="325"/>
      <c r="W10" s="326"/>
    </row>
    <row r="11" spans="7:34" s="208" customFormat="1" ht="15.75" customHeight="1" hidden="1">
      <c r="G11" s="329"/>
      <c r="H11" s="329"/>
      <c r="L11" s="210"/>
      <c r="M11" s="210"/>
      <c r="N11" s="210"/>
      <c r="O11" s="297"/>
      <c r="P11" s="297"/>
      <c r="Q11" s="297"/>
      <c r="R11" s="297"/>
      <c r="S11" s="297"/>
      <c r="T11" s="297"/>
      <c r="U11" s="330" t="s">
        <v>188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7:34" s="208" customFormat="1" ht="14.25">
      <c r="G12" s="329"/>
      <c r="H12" s="329"/>
      <c r="L12" s="210"/>
      <c r="M12" s="210"/>
      <c r="N12" s="210"/>
      <c r="O12" s="147"/>
      <c r="P12" s="147"/>
      <c r="Q12" s="147"/>
      <c r="R12" s="147"/>
      <c r="S12" s="147"/>
      <c r="T12" s="147"/>
      <c r="U12" s="14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0:23" ht="15" customHeight="1">
      <c r="J13" s="271"/>
      <c r="K13" s="271"/>
      <c r="L13" s="160" t="s">
        <v>128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 t="s">
        <v>129</v>
      </c>
    </row>
    <row r="14" spans="10:23" ht="15" customHeight="1">
      <c r="J14" s="271"/>
      <c r="K14" s="271"/>
      <c r="L14" s="160" t="s">
        <v>87</v>
      </c>
      <c r="M14" s="160" t="s">
        <v>189</v>
      </c>
      <c r="N14" s="160"/>
      <c r="O14" s="331" t="s">
        <v>190</v>
      </c>
      <c r="P14" s="331"/>
      <c r="Q14" s="331"/>
      <c r="R14" s="331"/>
      <c r="S14" s="331"/>
      <c r="T14" s="331"/>
      <c r="U14" s="160" t="s">
        <v>191</v>
      </c>
      <c r="V14" s="332" t="s">
        <v>169</v>
      </c>
      <c r="W14" s="160"/>
    </row>
    <row r="15" spans="10:23" ht="14.25" customHeight="1">
      <c r="J15" s="271"/>
      <c r="K15" s="271"/>
      <c r="L15" s="160"/>
      <c r="M15" s="160"/>
      <c r="N15" s="160"/>
      <c r="O15" s="160" t="s">
        <v>192</v>
      </c>
      <c r="P15" s="333" t="s">
        <v>193</v>
      </c>
      <c r="Q15" s="333"/>
      <c r="R15" s="217" t="s">
        <v>194</v>
      </c>
      <c r="S15" s="217"/>
      <c r="T15" s="217"/>
      <c r="U15" s="160"/>
      <c r="V15" s="332"/>
      <c r="W15" s="160"/>
    </row>
    <row r="16" spans="10:23" ht="33.75" customHeight="1">
      <c r="J16" s="271"/>
      <c r="K16" s="271"/>
      <c r="L16" s="160"/>
      <c r="M16" s="160"/>
      <c r="N16" s="160"/>
      <c r="O16" s="333" t="s">
        <v>195</v>
      </c>
      <c r="P16" s="334" t="s">
        <v>196</v>
      </c>
      <c r="Q16" s="334" t="s">
        <v>197</v>
      </c>
      <c r="R16" s="335" t="s">
        <v>198</v>
      </c>
      <c r="S16" s="335" t="s">
        <v>199</v>
      </c>
      <c r="T16" s="335"/>
      <c r="U16" s="160"/>
      <c r="V16" s="332"/>
      <c r="W16" s="160"/>
    </row>
    <row r="17" spans="10:23" ht="12" customHeight="1">
      <c r="J17" s="271"/>
      <c r="K17" s="336">
        <v>1</v>
      </c>
      <c r="L17" s="298" t="s">
        <v>89</v>
      </c>
      <c r="M17" s="298" t="s">
        <v>90</v>
      </c>
      <c r="N17" s="337">
        <f ca="1">OFFSET(N17,0,-1)</f>
        <v>0</v>
      </c>
      <c r="O17" s="338">
        <f ca="1">OFFSET(O17,0,-1)+1</f>
        <v>3</v>
      </c>
      <c r="P17" s="338">
        <f ca="1">OFFSET(P17,0,-1)+1</f>
        <v>4</v>
      </c>
      <c r="Q17" s="338">
        <f ca="1">OFFSET(Q17,0,-1)+1</f>
        <v>5</v>
      </c>
      <c r="R17" s="338">
        <f ca="1">OFFSET(R17,0,-1)+1</f>
        <v>6</v>
      </c>
      <c r="S17" s="338">
        <f ca="1">OFFSET(S17,0,-1)+1</f>
        <v>7</v>
      </c>
      <c r="T17" s="338"/>
      <c r="U17" s="338">
        <f ca="1">OFFSET(U17,0,-2)+1</f>
        <v>8</v>
      </c>
      <c r="V17" s="337">
        <f ca="1">OFFSET(V17,0,-1)</f>
        <v>8</v>
      </c>
      <c r="W17" s="338">
        <f ca="1">OFFSET(W17,0,-1)+1</f>
        <v>9</v>
      </c>
    </row>
    <row r="18" spans="1:23" ht="22.5">
      <c r="A18" s="339">
        <v>1</v>
      </c>
      <c r="B18" s="340"/>
      <c r="C18" s="340"/>
      <c r="D18" s="340"/>
      <c r="E18" s="326"/>
      <c r="F18" s="339"/>
      <c r="G18" s="339"/>
      <c r="H18" s="339"/>
      <c r="I18" s="267"/>
      <c r="J18" s="286"/>
      <c r="K18" s="286"/>
      <c r="L18" s="341" t="e">
        <f>#N/A</f>
        <v>#VALUE!</v>
      </c>
      <c r="M18" s="342" t="s">
        <v>112</v>
      </c>
      <c r="N18" s="343"/>
      <c r="O18" s="344"/>
      <c r="P18" s="344"/>
      <c r="Q18" s="344"/>
      <c r="R18" s="344"/>
      <c r="S18" s="344"/>
      <c r="T18" s="344"/>
      <c r="U18" s="344"/>
      <c r="V18" s="344"/>
      <c r="W18" s="345" t="s">
        <v>200</v>
      </c>
    </row>
    <row r="19" spans="1:23" ht="22.5">
      <c r="A19" s="339"/>
      <c r="B19" s="339">
        <v>1</v>
      </c>
      <c r="C19" s="340"/>
      <c r="D19" s="340"/>
      <c r="E19" s="339"/>
      <c r="F19" s="339"/>
      <c r="G19" s="339"/>
      <c r="H19" s="339"/>
      <c r="I19" s="156"/>
      <c r="J19" s="346"/>
      <c r="K19" s="135"/>
      <c r="L19" s="347" t="e">
        <f>#N/A</f>
        <v>#NAME?</v>
      </c>
      <c r="M19" s="348" t="s">
        <v>84</v>
      </c>
      <c r="N19" s="349"/>
      <c r="O19" s="254"/>
      <c r="P19" s="254"/>
      <c r="Q19" s="254"/>
      <c r="R19" s="254"/>
      <c r="S19" s="254"/>
      <c r="T19" s="254"/>
      <c r="U19" s="254"/>
      <c r="V19" s="254"/>
      <c r="W19" s="255" t="s">
        <v>201</v>
      </c>
    </row>
    <row r="20" spans="1:27" ht="45">
      <c r="A20" s="339"/>
      <c r="B20" s="339"/>
      <c r="C20" s="339">
        <v>1</v>
      </c>
      <c r="D20" s="340"/>
      <c r="E20" s="339"/>
      <c r="F20" s="339"/>
      <c r="G20" s="339"/>
      <c r="H20" s="339"/>
      <c r="I20" s="350"/>
      <c r="J20" s="346"/>
      <c r="K20" s="148"/>
      <c r="L20" s="347" t="e">
        <f>#N/A</f>
        <v>#NAME?</v>
      </c>
      <c r="M20" s="351" t="s">
        <v>216</v>
      </c>
      <c r="N20" s="349"/>
      <c r="O20" s="254"/>
      <c r="P20" s="254"/>
      <c r="Q20" s="254"/>
      <c r="R20" s="254"/>
      <c r="S20" s="254"/>
      <c r="T20" s="254"/>
      <c r="U20" s="254"/>
      <c r="V20" s="254"/>
      <c r="W20" s="255" t="s">
        <v>217</v>
      </c>
      <c r="AA20" s="137"/>
    </row>
    <row r="21" spans="1:27" ht="33.75">
      <c r="A21" s="339"/>
      <c r="B21" s="339"/>
      <c r="C21" s="339"/>
      <c r="D21" s="339">
        <v>1</v>
      </c>
      <c r="E21" s="339"/>
      <c r="F21" s="339"/>
      <c r="G21" s="339"/>
      <c r="H21" s="339"/>
      <c r="I21" s="147"/>
      <c r="J21" s="346"/>
      <c r="K21" s="148"/>
      <c r="L21" s="347" t="e">
        <f>#N/A</f>
        <v>#NAME?</v>
      </c>
      <c r="M21" s="352" t="s">
        <v>202</v>
      </c>
      <c r="N21" s="349"/>
      <c r="O21" s="240"/>
      <c r="P21" s="240"/>
      <c r="Q21" s="240"/>
      <c r="R21" s="240"/>
      <c r="S21" s="240"/>
      <c r="T21" s="240"/>
      <c r="U21" s="240"/>
      <c r="V21" s="240"/>
      <c r="W21" s="255" t="s">
        <v>203</v>
      </c>
      <c r="AA21" s="137"/>
    </row>
    <row r="22" spans="1:27" ht="33.75">
      <c r="A22" s="339"/>
      <c r="B22" s="339"/>
      <c r="C22" s="339"/>
      <c r="D22" s="339"/>
      <c r="E22" s="339">
        <v>1</v>
      </c>
      <c r="F22" s="339"/>
      <c r="G22" s="339"/>
      <c r="H22" s="339"/>
      <c r="I22" s="147"/>
      <c r="J22" s="147"/>
      <c r="K22" s="148"/>
      <c r="L22" s="347" t="e">
        <f>#N/A</f>
        <v>#NAME?</v>
      </c>
      <c r="M22" s="353" t="s">
        <v>204</v>
      </c>
      <c r="N22" s="255"/>
      <c r="O22" s="354"/>
      <c r="P22" s="354"/>
      <c r="Q22" s="354"/>
      <c r="R22" s="354"/>
      <c r="S22" s="354"/>
      <c r="T22" s="354"/>
      <c r="U22" s="354"/>
      <c r="V22" s="354"/>
      <c r="W22" s="255" t="s">
        <v>206</v>
      </c>
      <c r="Y22" s="137" t="e">
        <f>#N/A</f>
        <v>#VALUE!</v>
      </c>
      <c r="AA22" s="137"/>
    </row>
    <row r="23" spans="1:29" ht="66" customHeight="1">
      <c r="A23" s="339"/>
      <c r="B23" s="339"/>
      <c r="C23" s="339"/>
      <c r="D23" s="339"/>
      <c r="E23" s="339"/>
      <c r="F23" s="340">
        <v>1</v>
      </c>
      <c r="G23" s="340"/>
      <c r="H23" s="340"/>
      <c r="I23" s="147"/>
      <c r="J23" s="147"/>
      <c r="K23" s="350"/>
      <c r="L23" s="347" t="e">
        <f>#N/A</f>
        <v>#NAME?</v>
      </c>
      <c r="M23" s="355"/>
      <c r="N23" s="226"/>
      <c r="O23" s="357"/>
      <c r="P23" s="357"/>
      <c r="Q23" s="357"/>
      <c r="R23" s="358"/>
      <c r="S23" s="359" t="s">
        <v>83</v>
      </c>
      <c r="T23" s="358"/>
      <c r="U23" s="359" t="s">
        <v>34</v>
      </c>
      <c r="V23" s="360"/>
      <c r="W23" s="361" t="s">
        <v>207</v>
      </c>
      <c r="X23" s="139" t="e">
        <f>#N/A</f>
        <v>#VALUE!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39"/>
      <c r="B24" s="339"/>
      <c r="C24" s="339"/>
      <c r="D24" s="339"/>
      <c r="E24" s="339"/>
      <c r="F24" s="340"/>
      <c r="G24" s="340"/>
      <c r="H24" s="340"/>
      <c r="I24" s="147"/>
      <c r="J24" s="147"/>
      <c r="K24" s="350"/>
      <c r="L24" s="363"/>
      <c r="M24" s="364"/>
      <c r="N24" s="226"/>
      <c r="O24" s="365"/>
      <c r="P24" s="366"/>
      <c r="Q24" s="367">
        <f>R23&amp;"-"&amp;T23</f>
        <v>0</v>
      </c>
      <c r="R24" s="358"/>
      <c r="S24" s="359"/>
      <c r="T24" s="358"/>
      <c r="U24" s="359"/>
      <c r="V24" s="360"/>
      <c r="W24" s="361"/>
      <c r="AA24" s="137"/>
    </row>
    <row r="25" spans="1:256" ht="15" customHeight="1">
      <c r="A25" s="339"/>
      <c r="B25" s="339"/>
      <c r="C25" s="339"/>
      <c r="D25" s="339"/>
      <c r="E25" s="339"/>
      <c r="F25" s="340"/>
      <c r="G25" s="340"/>
      <c r="H25" s="340"/>
      <c r="I25" s="147"/>
      <c r="J25" s="147"/>
      <c r="K25" s="368"/>
      <c r="L25" s="369"/>
      <c r="M25" s="370" t="s">
        <v>208</v>
      </c>
      <c r="N25" s="371"/>
      <c r="O25" s="372"/>
      <c r="P25" s="372"/>
      <c r="Q25" s="372"/>
      <c r="R25" s="371"/>
      <c r="S25" s="170"/>
      <c r="T25" s="170"/>
      <c r="U25" s="170"/>
      <c r="V25" s="373"/>
      <c r="W25" s="361"/>
      <c r="X25" s="374"/>
      <c r="Y25" s="374"/>
      <c r="Z25" s="374"/>
      <c r="AA25" s="137"/>
      <c r="AB25" s="37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339"/>
      <c r="B26" s="339"/>
      <c r="C26" s="339"/>
      <c r="D26" s="339"/>
      <c r="E26" s="340"/>
      <c r="F26" s="339"/>
      <c r="G26" s="339"/>
      <c r="H26" s="339"/>
      <c r="I26" s="147"/>
      <c r="J26" s="375"/>
      <c r="K26" s="368"/>
      <c r="L26" s="369"/>
      <c r="M26" s="376" t="s">
        <v>209</v>
      </c>
      <c r="N26" s="371"/>
      <c r="O26" s="372"/>
      <c r="P26" s="372"/>
      <c r="Q26" s="372"/>
      <c r="R26" s="371"/>
      <c r="S26" s="170"/>
      <c r="T26" s="170"/>
      <c r="U26" s="371"/>
      <c r="V26" s="170"/>
      <c r="W26" s="373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39"/>
      <c r="B27" s="339"/>
      <c r="C27" s="339"/>
      <c r="D27" s="340"/>
      <c r="E27" s="377"/>
      <c r="F27" s="339"/>
      <c r="G27" s="339"/>
      <c r="H27" s="339"/>
      <c r="I27" s="368"/>
      <c r="J27" s="375"/>
      <c r="K27" s="286"/>
      <c r="L27" s="369"/>
      <c r="M27" s="378" t="s">
        <v>210</v>
      </c>
      <c r="N27" s="371"/>
      <c r="O27" s="372"/>
      <c r="P27" s="372"/>
      <c r="Q27" s="372"/>
      <c r="R27" s="371"/>
      <c r="S27" s="170"/>
      <c r="T27" s="170"/>
      <c r="U27" s="371"/>
      <c r="V27" s="170"/>
      <c r="W27" s="373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39"/>
      <c r="B28" s="339"/>
      <c r="C28" s="340"/>
      <c r="D28" s="340"/>
      <c r="E28" s="377"/>
      <c r="F28" s="339"/>
      <c r="G28" s="339"/>
      <c r="H28" s="339"/>
      <c r="I28" s="368"/>
      <c r="J28" s="375"/>
      <c r="K28" s="286"/>
      <c r="L28" s="369"/>
      <c r="M28" s="389" t="s">
        <v>218</v>
      </c>
      <c r="N28" s="170"/>
      <c r="O28" s="389"/>
      <c r="P28" s="389"/>
      <c r="Q28" s="389"/>
      <c r="R28" s="371"/>
      <c r="S28" s="170"/>
      <c r="T28" s="170"/>
      <c r="U28" s="371"/>
      <c r="V28" s="170"/>
      <c r="W28" s="373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39"/>
      <c r="B29" s="340"/>
      <c r="C29" s="377"/>
      <c r="D29" s="377"/>
      <c r="E29" s="377"/>
      <c r="F29" s="339"/>
      <c r="G29" s="339"/>
      <c r="H29" s="339"/>
      <c r="I29" s="368"/>
      <c r="J29" s="375"/>
      <c r="K29" s="286"/>
      <c r="L29" s="369"/>
      <c r="M29" s="182" t="s">
        <v>107</v>
      </c>
      <c r="N29" s="170"/>
      <c r="O29" s="389"/>
      <c r="P29" s="389"/>
      <c r="Q29" s="389"/>
      <c r="R29" s="371"/>
      <c r="S29" s="170"/>
      <c r="T29" s="170"/>
      <c r="U29" s="371"/>
      <c r="V29" s="170"/>
      <c r="W29" s="373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40"/>
      <c r="B30" s="390"/>
      <c r="C30" s="390"/>
      <c r="D30" s="390"/>
      <c r="E30" s="391"/>
      <c r="F30" s="390"/>
      <c r="G30" s="339"/>
      <c r="H30" s="339"/>
      <c r="I30" s="156"/>
      <c r="J30" s="375"/>
      <c r="K30" s="350"/>
      <c r="L30" s="369"/>
      <c r="M30" s="388" t="s">
        <v>219</v>
      </c>
      <c r="N30" s="170"/>
      <c r="O30" s="389"/>
      <c r="P30" s="389"/>
      <c r="Q30" s="389"/>
      <c r="R30" s="371"/>
      <c r="S30" s="170"/>
      <c r="T30" s="170"/>
      <c r="U30" s="371"/>
      <c r="V30" s="170"/>
      <c r="W30" s="373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22" ht="48.75" customHeight="1">
      <c r="L32" s="379">
        <v>1</v>
      </c>
      <c r="M32" s="268" t="s">
        <v>211</v>
      </c>
      <c r="N32" s="268"/>
      <c r="O32" s="268"/>
      <c r="P32" s="268"/>
      <c r="Q32" s="268"/>
      <c r="R32" s="268"/>
      <c r="S32" s="268"/>
      <c r="T32" s="268"/>
      <c r="U32" s="268"/>
      <c r="V32" s="268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ErrorMessage="1" errorTitle="Ошибка" error="Допускается ввод не более 900 символов!" sqref="W8:W9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ErrorMessage="1" errorTitle="Ошибка" error="Выберите значение из списка" sqref="O22">
      <formula1>kind_of_cons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119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/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/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/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/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80"/>
      <c r="G14" s="378" t="s">
        <v>212</v>
      </c>
      <c r="H14" s="38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82"/>
      <c r="G15" s="383" t="s">
        <v>213</v>
      </c>
      <c r="H15" s="384"/>
      <c r="I15" s="385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80"/>
      <c r="G16" s="182" t="s">
        <v>214</v>
      </c>
      <c r="H16" s="386"/>
      <c r="I16" s="38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80"/>
      <c r="G17" s="388" t="s">
        <v>215</v>
      </c>
      <c r="H17" s="386"/>
      <c r="I17" s="38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318"/>
      <c r="G18" s="319"/>
      <c r="H18" s="320"/>
      <c r="I18" s="321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145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7" width="9.140625" style="269" hidden="1" customWidth="1"/>
    <col min="8" max="8" width="2.00390625" style="269" hidden="1" customWidth="1"/>
    <col min="9" max="9" width="3.7109375" style="269" hidden="1" customWidth="1"/>
    <col min="10" max="10" width="3.7109375" style="246" hidden="1" customWidth="1"/>
    <col min="11" max="11" width="3.7109375" style="246" customWidth="1"/>
    <col min="12" max="12" width="12.7109375" style="135" customWidth="1"/>
    <col min="13" max="13" width="47.421875" style="135" customWidth="1"/>
    <col min="14" max="15" width="3.7109375" style="135" customWidth="1"/>
    <col min="16" max="16" width="4.140625" style="135" customWidth="1"/>
    <col min="17" max="17" width="18.140625" style="135" customWidth="1"/>
    <col min="18" max="20" width="3.7109375" style="135" customWidth="1"/>
    <col min="21" max="21" width="12.8515625" style="135" customWidth="1"/>
    <col min="22" max="24" width="3.7109375" style="135" customWidth="1"/>
    <col min="25" max="25" width="12.8515625" style="135" customWidth="1"/>
    <col min="26" max="28" width="3.7109375" style="135" customWidth="1"/>
    <col min="29" max="29" width="12.8515625" style="135" customWidth="1"/>
    <col min="30" max="33" width="21.421875" style="135" customWidth="1"/>
    <col min="34" max="34" width="11.7109375" style="135" customWidth="1"/>
    <col min="35" max="35" width="3.7109375" style="135" customWidth="1"/>
    <col min="36" max="36" width="11.7109375" style="135" customWidth="1"/>
    <col min="37" max="37" width="8.57421875" style="135" hidden="1" customWidth="1"/>
    <col min="38" max="38" width="4.57421875" style="135" customWidth="1"/>
    <col min="39" max="39" width="115.7109375" style="135" customWidth="1"/>
    <col min="40" max="41" width="10.57421875" style="139" customWidth="1"/>
    <col min="42" max="42" width="13.421875" style="139" customWidth="1"/>
    <col min="43" max="50" width="10.57421875" style="139" customWidth="1"/>
    <col min="51" max="16384" width="10.57421875" style="135" customWidth="1"/>
  </cols>
  <sheetData>
    <row r="1" ht="14.25" hidden="1"/>
    <row r="2" ht="14.25" hidden="1"/>
    <row r="3" ht="14.25" hidden="1"/>
    <row r="4" spans="10:37" ht="3" customHeight="1"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148"/>
      <c r="AE4" s="148"/>
      <c r="AF4" s="148"/>
      <c r="AG4" s="148"/>
      <c r="AH4" s="148"/>
      <c r="AI4" s="148"/>
      <c r="AJ4" s="148"/>
      <c r="AK4" s="272"/>
    </row>
    <row r="5" spans="10:37" ht="25.5" customHeight="1">
      <c r="J5" s="271"/>
      <c r="K5" s="271"/>
      <c r="L5" s="247" t="s">
        <v>220</v>
      </c>
      <c r="M5" s="247"/>
      <c r="N5" s="247"/>
      <c r="O5" s="247"/>
      <c r="P5" s="247"/>
      <c r="Q5" s="247"/>
      <c r="R5" s="247"/>
      <c r="S5" s="247"/>
      <c r="T5" s="247"/>
      <c r="U5" s="247"/>
      <c r="V5" s="274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392"/>
    </row>
    <row r="6" spans="10:25" ht="3" customHeight="1">
      <c r="J6" s="271"/>
      <c r="K6" s="271"/>
      <c r="L6" s="272"/>
      <c r="M6" s="272"/>
      <c r="N6" s="272"/>
      <c r="O6" s="272"/>
      <c r="P6" s="272"/>
      <c r="Q6" s="272"/>
      <c r="R6" s="272"/>
      <c r="S6" s="276"/>
      <c r="T6" s="276"/>
      <c r="U6" s="276"/>
      <c r="V6" s="276"/>
      <c r="W6" s="276"/>
      <c r="X6" s="276"/>
      <c r="Y6" s="272"/>
    </row>
    <row r="7" spans="12:23" s="262" customFormat="1" ht="5.25" hidden="1">
      <c r="L7" s="324"/>
      <c r="M7" s="106"/>
      <c r="N7" s="325"/>
      <c r="O7" s="325"/>
      <c r="P7" s="325"/>
      <c r="Q7" s="325"/>
      <c r="R7" s="325"/>
      <c r="S7" s="325"/>
      <c r="T7" s="325"/>
      <c r="U7" s="325"/>
      <c r="V7" s="326"/>
      <c r="W7" s="326"/>
    </row>
    <row r="8" spans="7:34" s="263" customFormat="1" ht="18.75">
      <c r="G8" s="322"/>
      <c r="H8" s="322"/>
      <c r="L8" s="264"/>
      <c r="M8" s="294">
        <f>"Дата подачи заявления об "&amp;IF(datePr_ch="","утверждении","изменении")&amp;" тарифов"</f>
        <v>0</v>
      </c>
      <c r="N8" s="295">
        <f>IF(datePr_ch="",IF(datePr="","",datePr),datePr_ch)</f>
        <v>0</v>
      </c>
      <c r="O8" s="295"/>
      <c r="P8" s="295"/>
      <c r="Q8" s="295"/>
      <c r="R8" s="295"/>
      <c r="S8" s="295"/>
      <c r="T8" s="295"/>
      <c r="U8" s="295"/>
      <c r="V8" s="328"/>
      <c r="W8" s="267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22"/>
      <c r="H9" s="322"/>
      <c r="L9" s="264"/>
      <c r="M9" s="294">
        <f>"Номер подачи заявления об "&amp;IF(numberPr_ch="","утверждении","изменении")&amp;" тарифов"</f>
        <v>0</v>
      </c>
      <c r="N9" s="295">
        <f>IF(numberPr_ch="",IF(numberPr="","",numberPr),numberPr_ch)</f>
        <v>0</v>
      </c>
      <c r="O9" s="295"/>
      <c r="P9" s="295"/>
      <c r="Q9" s="295"/>
      <c r="R9" s="295"/>
      <c r="S9" s="295"/>
      <c r="T9" s="295"/>
      <c r="U9" s="295"/>
      <c r="V9" s="328"/>
      <c r="W9" s="26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24"/>
      <c r="M10" s="106"/>
      <c r="N10" s="325"/>
      <c r="O10" s="325"/>
      <c r="P10" s="325"/>
      <c r="Q10" s="325"/>
      <c r="R10" s="325"/>
      <c r="S10" s="325"/>
      <c r="T10" s="325"/>
      <c r="U10" s="325"/>
      <c r="V10" s="326"/>
      <c r="W10" s="326"/>
    </row>
    <row r="11" spans="12:33" s="207" customFormat="1" ht="9.75" customHeight="1" hidden="1">
      <c r="L11" s="393"/>
      <c r="M11" s="393"/>
      <c r="N11" s="393"/>
      <c r="O11" s="393"/>
      <c r="P11" s="393"/>
      <c r="Q11" s="393"/>
      <c r="R11" s="393"/>
      <c r="S11" s="394"/>
      <c r="T11" s="394"/>
      <c r="U11" s="394"/>
      <c r="V11" s="394"/>
      <c r="W11" s="394"/>
      <c r="X11" s="394"/>
      <c r="Y11" s="395"/>
      <c r="AD11" s="207" t="s">
        <v>221</v>
      </c>
      <c r="AE11" s="207" t="s">
        <v>222</v>
      </c>
      <c r="AF11" s="207" t="s">
        <v>221</v>
      </c>
      <c r="AG11" s="207" t="s">
        <v>222</v>
      </c>
    </row>
    <row r="12" spans="7:50" s="208" customFormat="1" ht="11.25" hidden="1">
      <c r="G12" s="329"/>
      <c r="H12" s="329"/>
      <c r="L12" s="210"/>
      <c r="M12" s="210"/>
      <c r="N12" s="210"/>
      <c r="O12" s="210"/>
      <c r="P12" s="210"/>
      <c r="Q12" s="210"/>
      <c r="R12" s="210"/>
      <c r="S12" s="396"/>
      <c r="T12" s="396"/>
      <c r="U12" s="396"/>
      <c r="V12" s="396"/>
      <c r="W12" s="396"/>
      <c r="X12" s="396"/>
      <c r="Y12" s="397"/>
      <c r="AK12" s="330" t="s">
        <v>188</v>
      </c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</row>
    <row r="13" spans="10:37" ht="14.25">
      <c r="J13" s="271"/>
      <c r="K13" s="271"/>
      <c r="L13" s="272"/>
      <c r="M13" s="272"/>
      <c r="N13" s="272"/>
      <c r="O13" s="272"/>
      <c r="P13" s="272"/>
      <c r="Q13" s="272"/>
      <c r="R13" s="272"/>
      <c r="S13" s="398"/>
      <c r="T13" s="398"/>
      <c r="U13" s="398"/>
      <c r="V13" s="398"/>
      <c r="W13" s="398"/>
      <c r="X13" s="398"/>
      <c r="Y13" s="399"/>
      <c r="AD13" s="398"/>
      <c r="AE13" s="398"/>
      <c r="AF13" s="398"/>
      <c r="AG13" s="398"/>
      <c r="AH13" s="398"/>
      <c r="AI13" s="398"/>
      <c r="AJ13" s="398"/>
      <c r="AK13" s="398"/>
    </row>
    <row r="14" spans="10:39" ht="14.25" customHeight="1">
      <c r="J14" s="271"/>
      <c r="K14" s="271"/>
      <c r="L14" s="278" t="s">
        <v>128</v>
      </c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160" t="s">
        <v>129</v>
      </c>
    </row>
    <row r="15" spans="10:39" ht="14.25" customHeight="1">
      <c r="J15" s="271"/>
      <c r="K15" s="271"/>
      <c r="L15" s="278" t="s">
        <v>87</v>
      </c>
      <c r="M15" s="278" t="s">
        <v>223</v>
      </c>
      <c r="N15" s="278" t="s">
        <v>224</v>
      </c>
      <c r="O15" s="278"/>
      <c r="P15" s="278"/>
      <c r="Q15" s="278"/>
      <c r="R15" s="400" t="s">
        <v>225</v>
      </c>
      <c r="S15" s="400"/>
      <c r="T15" s="400"/>
      <c r="U15" s="400"/>
      <c r="V15" s="400" t="s">
        <v>226</v>
      </c>
      <c r="W15" s="400"/>
      <c r="X15" s="400"/>
      <c r="Y15" s="400"/>
      <c r="Z15" s="400" t="s">
        <v>227</v>
      </c>
      <c r="AA15" s="400"/>
      <c r="AB15" s="400"/>
      <c r="AC15" s="400"/>
      <c r="AD15" s="400" t="s">
        <v>190</v>
      </c>
      <c r="AE15" s="400"/>
      <c r="AF15" s="400"/>
      <c r="AG15" s="400"/>
      <c r="AH15" s="400"/>
      <c r="AI15" s="400"/>
      <c r="AJ15" s="400"/>
      <c r="AK15" s="278" t="s">
        <v>191</v>
      </c>
      <c r="AL15" s="332" t="s">
        <v>169</v>
      </c>
      <c r="AM15" s="160"/>
    </row>
    <row r="16" spans="10:39" ht="26.25" customHeight="1">
      <c r="J16" s="271"/>
      <c r="K16" s="271"/>
      <c r="L16" s="278"/>
      <c r="M16" s="278"/>
      <c r="N16" s="278"/>
      <c r="O16" s="278"/>
      <c r="P16" s="278"/>
      <c r="Q16" s="278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 t="s">
        <v>228</v>
      </c>
      <c r="AE16" s="400"/>
      <c r="AF16" s="160" t="s">
        <v>229</v>
      </c>
      <c r="AG16" s="160"/>
      <c r="AH16" s="401" t="s">
        <v>194</v>
      </c>
      <c r="AI16" s="401"/>
      <c r="AJ16" s="401"/>
      <c r="AK16" s="278"/>
      <c r="AL16" s="332"/>
      <c r="AM16" s="160"/>
    </row>
    <row r="17" spans="10:39" ht="14.25" customHeight="1">
      <c r="J17" s="271"/>
      <c r="K17" s="271"/>
      <c r="L17" s="278"/>
      <c r="M17" s="278"/>
      <c r="N17" s="278"/>
      <c r="O17" s="278"/>
      <c r="P17" s="278"/>
      <c r="Q17" s="278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 t="s">
        <v>230</v>
      </c>
      <c r="AE17" s="400" t="s">
        <v>231</v>
      </c>
      <c r="AF17" s="400" t="s">
        <v>230</v>
      </c>
      <c r="AG17" s="400" t="s">
        <v>231</v>
      </c>
      <c r="AH17" s="402" t="s">
        <v>232</v>
      </c>
      <c r="AI17" s="402" t="s">
        <v>233</v>
      </c>
      <c r="AJ17" s="402"/>
      <c r="AK17" s="278"/>
      <c r="AL17" s="332"/>
      <c r="AM17" s="160"/>
    </row>
    <row r="18" spans="10:39" ht="12" customHeight="1">
      <c r="J18" s="271"/>
      <c r="K18" s="336">
        <v>1</v>
      </c>
      <c r="L18" s="298" t="s">
        <v>89</v>
      </c>
      <c r="M18" s="298" t="s">
        <v>90</v>
      </c>
      <c r="N18" s="338">
        <f ca="1">OFFSET(N18,0,-1)+1</f>
        <v>3</v>
      </c>
      <c r="O18" s="338"/>
      <c r="P18" s="338"/>
      <c r="Q18" s="338"/>
      <c r="R18" s="338">
        <f ca="1">OFFSET(R18,0,-4)+1</f>
        <v>4</v>
      </c>
      <c r="S18" s="338"/>
      <c r="T18" s="338"/>
      <c r="U18" s="338"/>
      <c r="V18" s="338">
        <f ca="1">OFFSET(V18,0,-4)+1</f>
        <v>5</v>
      </c>
      <c r="W18" s="338"/>
      <c r="X18" s="338"/>
      <c r="Y18" s="338"/>
      <c r="Z18" s="403"/>
      <c r="AA18" s="403"/>
      <c r="AB18" s="403">
        <f ca="1">OFFSET(V18,0,0)+1</f>
        <v>6</v>
      </c>
      <c r="AC18" s="404">
        <f>AB18</f>
        <v>6</v>
      </c>
      <c r="AD18" s="338">
        <f ca="1">OFFSET(AD18,0,-1)+1</f>
        <v>7</v>
      </c>
      <c r="AE18" s="338">
        <f ca="1">OFFSET(AE18,0,-1)+1</f>
        <v>8</v>
      </c>
      <c r="AF18" s="338">
        <f ca="1">OFFSET(AF18,0,-1)+1</f>
        <v>9</v>
      </c>
      <c r="AG18" s="338">
        <f ca="1">OFFSET(AG18,0,-1)+1</f>
        <v>10</v>
      </c>
      <c r="AH18" s="338">
        <f ca="1">OFFSET(AH18,0,-1)+1</f>
        <v>11</v>
      </c>
      <c r="AI18" s="338">
        <f ca="1">OFFSET(AI18,0,-1)+1</f>
        <v>12</v>
      </c>
      <c r="AJ18" s="338">
        <f ca="1">OFFSET(AJ18,0,-1)+1</f>
        <v>13</v>
      </c>
      <c r="AK18" s="338">
        <f ca="1">OFFSET(AK18,0,-1)+1</f>
        <v>14</v>
      </c>
      <c r="AL18" s="405"/>
      <c r="AM18" s="338">
        <v>15</v>
      </c>
    </row>
    <row r="19" spans="1:39" ht="22.5">
      <c r="A19" s="339">
        <v>1</v>
      </c>
      <c r="B19" s="139"/>
      <c r="C19" s="139"/>
      <c r="D19" s="139"/>
      <c r="E19" s="139"/>
      <c r="F19" s="245"/>
      <c r="G19" s="245"/>
      <c r="H19" s="245"/>
      <c r="J19" s="271"/>
      <c r="K19" s="271"/>
      <c r="L19" s="341" t="e">
        <f>#N/A</f>
        <v>#VALUE!</v>
      </c>
      <c r="M19" s="342" t="s">
        <v>112</v>
      </c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7" t="s">
        <v>200</v>
      </c>
    </row>
    <row r="20" spans="1:39" ht="22.5">
      <c r="A20" s="339"/>
      <c r="B20" s="339">
        <v>1</v>
      </c>
      <c r="C20" s="139"/>
      <c r="D20" s="139"/>
      <c r="E20" s="139"/>
      <c r="F20" s="408"/>
      <c r="G20" s="140"/>
      <c r="H20" s="140"/>
      <c r="I20" s="409"/>
      <c r="J20" s="287"/>
      <c r="K20" s="135"/>
      <c r="L20" s="347" t="e">
        <f>#N/A</f>
        <v>#NAME?</v>
      </c>
      <c r="M20" s="348" t="s">
        <v>84</v>
      </c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261" t="s">
        <v>201</v>
      </c>
    </row>
    <row r="21" spans="1:39" ht="45">
      <c r="A21" s="339"/>
      <c r="B21" s="339"/>
      <c r="C21" s="339">
        <v>1</v>
      </c>
      <c r="D21" s="139"/>
      <c r="E21" s="139"/>
      <c r="F21" s="408"/>
      <c r="G21" s="140"/>
      <c r="H21" s="140"/>
      <c r="I21" s="409"/>
      <c r="J21" s="287"/>
      <c r="K21" s="135"/>
      <c r="L21" s="347" t="e">
        <f>#N/A</f>
        <v>#NAME?</v>
      </c>
      <c r="M21" s="351" t="s">
        <v>216</v>
      </c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261" t="s">
        <v>234</v>
      </c>
    </row>
    <row r="22" spans="1:46" ht="19.5" customHeight="1">
      <c r="A22" s="339"/>
      <c r="B22" s="339"/>
      <c r="C22" s="339"/>
      <c r="D22" s="339">
        <v>1</v>
      </c>
      <c r="E22" s="139"/>
      <c r="F22" s="408"/>
      <c r="G22" s="140"/>
      <c r="H22" s="140"/>
      <c r="I22" s="411"/>
      <c r="J22" s="412"/>
      <c r="K22" s="147"/>
      <c r="L22" s="347" t="e">
        <f>#N/A</f>
        <v>#NAME?</v>
      </c>
      <c r="M22" s="413"/>
      <c r="N22" s="359" t="s">
        <v>83</v>
      </c>
      <c r="O22" s="414"/>
      <c r="P22" s="415" t="s">
        <v>89</v>
      </c>
      <c r="Q22" s="416"/>
      <c r="R22" s="359" t="s">
        <v>34</v>
      </c>
      <c r="S22" s="414"/>
      <c r="T22" s="417">
        <v>1</v>
      </c>
      <c r="U22" s="418"/>
      <c r="V22" s="359" t="s">
        <v>34</v>
      </c>
      <c r="W22" s="414"/>
      <c r="X22" s="417">
        <v>1</v>
      </c>
      <c r="Y22" s="419"/>
      <c r="Z22" s="359" t="s">
        <v>34</v>
      </c>
      <c r="AA22" s="420"/>
      <c r="AB22" s="417">
        <v>1</v>
      </c>
      <c r="AC22" s="421"/>
      <c r="AD22" s="422"/>
      <c r="AE22" s="422"/>
      <c r="AF22" s="422"/>
      <c r="AG22" s="422"/>
      <c r="AH22" s="423"/>
      <c r="AI22" s="359" t="s">
        <v>83</v>
      </c>
      <c r="AJ22" s="423"/>
      <c r="AK22" s="359" t="s">
        <v>34</v>
      </c>
      <c r="AL22" s="360"/>
      <c r="AM22" s="261" t="s">
        <v>235</v>
      </c>
      <c r="AN22" s="139" t="e">
        <f>#N/A</f>
        <v>#VALUE!</v>
      </c>
      <c r="AO22" s="137">
        <f>IF(AND(COUNTIF(AP18:AP26,AP22)&gt;1,AP22&lt;&gt;""),"ErrUnique:HasDoubleConn","")</f>
        <v>0</v>
      </c>
      <c r="AP22" s="137"/>
      <c r="AQ22" s="137"/>
      <c r="AR22" s="137"/>
      <c r="AS22" s="137"/>
      <c r="AT22" s="137"/>
    </row>
    <row r="23" spans="1:46" ht="19.5" customHeight="1">
      <c r="A23" s="339"/>
      <c r="B23" s="339"/>
      <c r="C23" s="339"/>
      <c r="D23" s="339"/>
      <c r="E23" s="139"/>
      <c r="F23" s="408"/>
      <c r="G23" s="140"/>
      <c r="H23" s="140"/>
      <c r="I23" s="411"/>
      <c r="J23" s="412"/>
      <c r="K23" s="147"/>
      <c r="L23" s="347"/>
      <c r="M23" s="413"/>
      <c r="N23" s="359"/>
      <c r="O23" s="414"/>
      <c r="P23" s="415"/>
      <c r="Q23" s="416"/>
      <c r="R23" s="359"/>
      <c r="S23" s="414"/>
      <c r="T23" s="417"/>
      <c r="U23" s="418"/>
      <c r="V23" s="359"/>
      <c r="W23" s="414"/>
      <c r="X23" s="417"/>
      <c r="Y23" s="419"/>
      <c r="Z23" s="359"/>
      <c r="AA23" s="424"/>
      <c r="AB23" s="388"/>
      <c r="AC23" s="388"/>
      <c r="AD23" s="425"/>
      <c r="AE23" s="425"/>
      <c r="AF23" s="425"/>
      <c r="AG23" s="426">
        <f>AH22&amp;"-"&amp;AJ22</f>
        <v>0</v>
      </c>
      <c r="AH23" s="426"/>
      <c r="AI23" s="426"/>
      <c r="AJ23" s="426"/>
      <c r="AK23" s="426" t="s">
        <v>34</v>
      </c>
      <c r="AL23" s="427"/>
      <c r="AM23" s="261"/>
      <c r="AO23" s="137"/>
      <c r="AP23" s="137"/>
      <c r="AQ23" s="137"/>
      <c r="AR23" s="137"/>
      <c r="AS23" s="137"/>
      <c r="AT23" s="137"/>
    </row>
    <row r="24" spans="1:46" ht="19.5" customHeight="1">
      <c r="A24" s="339"/>
      <c r="B24" s="339"/>
      <c r="C24" s="339"/>
      <c r="D24" s="339"/>
      <c r="E24" s="139"/>
      <c r="F24" s="408"/>
      <c r="G24" s="140"/>
      <c r="H24" s="140"/>
      <c r="I24" s="411"/>
      <c r="J24" s="412"/>
      <c r="K24" s="147"/>
      <c r="L24" s="347"/>
      <c r="M24" s="413"/>
      <c r="N24" s="359"/>
      <c r="O24" s="414"/>
      <c r="P24" s="415"/>
      <c r="Q24" s="416"/>
      <c r="R24" s="359"/>
      <c r="S24" s="414"/>
      <c r="T24" s="417"/>
      <c r="U24" s="418"/>
      <c r="V24" s="359"/>
      <c r="W24" s="428"/>
      <c r="X24" s="182"/>
      <c r="Y24" s="388"/>
      <c r="Z24" s="429"/>
      <c r="AA24" s="429"/>
      <c r="AB24" s="429"/>
      <c r="AC24" s="429"/>
      <c r="AD24" s="425"/>
      <c r="AE24" s="425"/>
      <c r="AF24" s="425"/>
      <c r="AG24" s="425"/>
      <c r="AH24" s="371"/>
      <c r="AI24" s="170"/>
      <c r="AJ24" s="170"/>
      <c r="AK24" s="371"/>
      <c r="AL24" s="373"/>
      <c r="AM24" s="261"/>
      <c r="AO24" s="137"/>
      <c r="AP24" s="137"/>
      <c r="AQ24" s="137"/>
      <c r="AR24" s="137"/>
      <c r="AS24" s="137"/>
      <c r="AT24" s="137"/>
    </row>
    <row r="25" spans="1:46" ht="19.5" customHeight="1">
      <c r="A25" s="339"/>
      <c r="B25" s="339"/>
      <c r="C25" s="339"/>
      <c r="D25" s="339"/>
      <c r="E25" s="139"/>
      <c r="F25" s="408"/>
      <c r="G25" s="140"/>
      <c r="H25" s="140"/>
      <c r="I25" s="411"/>
      <c r="J25" s="412"/>
      <c r="K25" s="147"/>
      <c r="L25" s="347"/>
      <c r="M25" s="413"/>
      <c r="N25" s="359"/>
      <c r="O25" s="414"/>
      <c r="P25" s="415"/>
      <c r="Q25" s="416"/>
      <c r="R25" s="359"/>
      <c r="S25" s="430"/>
      <c r="T25" s="431"/>
      <c r="U25" s="432"/>
      <c r="V25" s="429"/>
      <c r="W25" s="429"/>
      <c r="X25" s="429"/>
      <c r="Y25" s="429"/>
      <c r="Z25" s="429"/>
      <c r="AA25" s="429"/>
      <c r="AB25" s="429"/>
      <c r="AC25" s="429"/>
      <c r="AD25" s="425"/>
      <c r="AE25" s="425"/>
      <c r="AF25" s="425"/>
      <c r="AG25" s="425"/>
      <c r="AH25" s="371"/>
      <c r="AI25" s="170"/>
      <c r="AJ25" s="170"/>
      <c r="AK25" s="371"/>
      <c r="AL25" s="373"/>
      <c r="AM25" s="261"/>
      <c r="AO25" s="137"/>
      <c r="AP25" s="137"/>
      <c r="AQ25" s="137"/>
      <c r="AR25" s="137"/>
      <c r="AS25" s="137"/>
      <c r="AT25" s="137"/>
    </row>
    <row r="26" spans="1:256" ht="19.5" customHeight="1">
      <c r="A26" s="339"/>
      <c r="B26" s="339"/>
      <c r="C26" s="339"/>
      <c r="D26" s="339"/>
      <c r="E26" s="186"/>
      <c r="F26" s="433"/>
      <c r="G26" s="186"/>
      <c r="H26" s="186"/>
      <c r="I26" s="411"/>
      <c r="J26" s="412"/>
      <c r="K26" s="147"/>
      <c r="L26" s="347"/>
      <c r="M26" s="413"/>
      <c r="N26" s="359"/>
      <c r="O26" s="434"/>
      <c r="P26" s="376"/>
      <c r="Q26" s="388" t="s">
        <v>236</v>
      </c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435"/>
      <c r="AM26" s="261"/>
      <c r="AN26" s="374"/>
      <c r="AO26" s="374"/>
      <c r="AP26" s="436"/>
      <c r="AQ26" s="436"/>
      <c r="AR26" s="436"/>
      <c r="AS26" s="436"/>
      <c r="AT26" s="436"/>
      <c r="AU26" s="374"/>
      <c r="AV26" s="374"/>
      <c r="AW26" s="374"/>
      <c r="AX26" s="374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39"/>
      <c r="B27" s="339"/>
      <c r="C27" s="339"/>
      <c r="D27" s="186"/>
      <c r="E27" s="186"/>
      <c r="F27" s="408"/>
      <c r="G27" s="186"/>
      <c r="H27" s="186"/>
      <c r="I27" s="286"/>
      <c r="J27" s="375"/>
      <c r="K27" s="286"/>
      <c r="L27" s="437"/>
      <c r="M27" s="378" t="s">
        <v>237</v>
      </c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3"/>
      <c r="AM27" s="261"/>
      <c r="AN27" s="374"/>
      <c r="AO27" s="374"/>
      <c r="AP27" s="436"/>
      <c r="AQ27" s="436"/>
      <c r="AR27" s="436"/>
      <c r="AS27" s="436"/>
      <c r="AT27" s="436"/>
      <c r="AU27" s="374"/>
      <c r="AV27" s="374"/>
      <c r="AW27" s="374"/>
      <c r="AX27" s="374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39"/>
      <c r="B28" s="339"/>
      <c r="C28" s="186"/>
      <c r="D28" s="186"/>
      <c r="E28" s="186"/>
      <c r="F28" s="408"/>
      <c r="G28" s="186"/>
      <c r="H28" s="186"/>
      <c r="I28" s="286"/>
      <c r="J28" s="375"/>
      <c r="K28" s="286"/>
      <c r="L28" s="369"/>
      <c r="M28" s="389" t="s">
        <v>218</v>
      </c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72"/>
      <c r="AE28" s="372"/>
      <c r="AF28" s="372"/>
      <c r="AG28" s="372"/>
      <c r="AH28" s="371"/>
      <c r="AI28" s="170"/>
      <c r="AJ28" s="371"/>
      <c r="AK28" s="389"/>
      <c r="AL28" s="170"/>
      <c r="AM28" s="373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39"/>
      <c r="B29" s="186"/>
      <c r="C29" s="186"/>
      <c r="D29" s="186"/>
      <c r="E29" s="186"/>
      <c r="F29" s="408"/>
      <c r="G29" s="186"/>
      <c r="H29" s="186"/>
      <c r="I29" s="286"/>
      <c r="J29" s="375"/>
      <c r="K29" s="286"/>
      <c r="L29" s="369"/>
      <c r="M29" s="182" t="s">
        <v>107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372"/>
      <c r="AE29" s="372"/>
      <c r="AF29" s="372"/>
      <c r="AG29" s="372"/>
      <c r="AH29" s="371"/>
      <c r="AI29" s="170"/>
      <c r="AJ29" s="371"/>
      <c r="AK29" s="389"/>
      <c r="AL29" s="170"/>
      <c r="AM29" s="373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/>
      <c r="C30"/>
      <c r="D30"/>
      <c r="E30"/>
      <c r="F30" s="438"/>
      <c r="G30" s="286"/>
      <c r="H30" s="286"/>
      <c r="I30" s="2"/>
      <c r="J30" s="375"/>
      <c r="K30"/>
      <c r="L30" s="369"/>
      <c r="M30" s="388" t="s">
        <v>219</v>
      </c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72"/>
      <c r="AE30" s="372"/>
      <c r="AF30" s="372"/>
      <c r="AG30" s="372"/>
      <c r="AH30" s="371"/>
      <c r="AI30" s="170"/>
      <c r="AJ30" s="371"/>
      <c r="AK30" s="389"/>
      <c r="AL30" s="170"/>
      <c r="AM30" s="373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ht="3" customHeight="1"/>
    <row r="32" spans="12:53" ht="14.25" customHeight="1">
      <c r="L32" s="379">
        <v>1</v>
      </c>
      <c r="M32" s="439" t="s">
        <v>186</v>
      </c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440"/>
      <c r="AZ32" s="440"/>
      <c r="BA32" s="440"/>
    </row>
    <row r="33" spans="12:53" s="135" customFormat="1" ht="14.25" customHeight="1">
      <c r="L33" s="37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1"/>
      <c r="AZ33" s="441"/>
      <c r="BA33" s="441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ErrorMessage="1" errorTitle="Ошибка" error="Допускается ввод не более 900 символов!" sqref="V8:W9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-1E+24</formula1>
      <formula2>1E+24</formula2>
    </dataValidation>
    <dataValidation allowBlank="1" promptTitle="checkPeriodRange" sqref="AG23:AL23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120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/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/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/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39" customHeight="1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/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08" customFormat="1" ht="18.75">
      <c r="A14" s="257"/>
      <c r="B14" s="257"/>
      <c r="C14" s="257"/>
      <c r="D14" s="257"/>
      <c r="F14" s="380"/>
      <c r="G14" s="378" t="s">
        <v>212</v>
      </c>
      <c r="H14" s="381"/>
      <c r="I14" s="261"/>
      <c r="J14" s="256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208" customFormat="1" ht="18.75">
      <c r="A15" s="257"/>
      <c r="B15" s="257"/>
      <c r="C15" s="257"/>
      <c r="D15" s="257"/>
      <c r="F15" s="380"/>
      <c r="G15" s="389" t="s">
        <v>213</v>
      </c>
      <c r="H15" s="386"/>
      <c r="I15" s="387"/>
      <c r="J15" s="256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1:20" s="208" customFormat="1" ht="18.75">
      <c r="A16" s="257"/>
      <c r="B16" s="207"/>
      <c r="C16" s="207"/>
      <c r="D16" s="207"/>
      <c r="F16" s="380"/>
      <c r="G16" s="182" t="s">
        <v>214</v>
      </c>
      <c r="H16" s="386"/>
      <c r="I16" s="387"/>
      <c r="J16" s="256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08" customFormat="1" ht="18.75">
      <c r="A17" s="207"/>
      <c r="B17" s="207"/>
      <c r="C17" s="207"/>
      <c r="D17" s="207"/>
      <c r="F17" s="380"/>
      <c r="G17" s="388" t="s">
        <v>215</v>
      </c>
      <c r="H17" s="386"/>
      <c r="I17" s="387"/>
      <c r="J17" s="256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63" customFormat="1" ht="3" customHeight="1">
      <c r="A18" s="262"/>
      <c r="B18" s="262"/>
      <c r="C18" s="262"/>
      <c r="D18" s="262"/>
      <c r="F18" s="264"/>
      <c r="G18" s="265"/>
      <c r="H18" s="266"/>
      <c r="I18" s="267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s="263" customFormat="1" ht="15" customHeight="1">
      <c r="A19" s="262"/>
      <c r="B19" s="262"/>
      <c r="C19" s="262"/>
      <c r="D19" s="262"/>
      <c r="F19" s="264"/>
      <c r="G19" s="268" t="s">
        <v>145</v>
      </c>
      <c r="H19" s="268"/>
      <c r="I19" s="267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35" hidden="1" customWidth="1"/>
    <col min="7" max="7" width="9.140625" style="269" hidden="1" customWidth="1"/>
    <col min="8" max="8" width="2.00390625" style="269" hidden="1" customWidth="1"/>
    <col min="9" max="9" width="3.7109375" style="269" hidden="1" customWidth="1"/>
    <col min="10" max="10" width="3.7109375" style="246" hidden="1" customWidth="1"/>
    <col min="11" max="11" width="3.7109375" style="246" customWidth="1"/>
    <col min="12" max="12" width="12.7109375" style="135" customWidth="1"/>
    <col min="13" max="13" width="47.421875" style="135" customWidth="1"/>
    <col min="14" max="14" width="3.7109375" style="135" customWidth="1"/>
    <col min="15" max="15" width="4.140625" style="135" customWidth="1"/>
    <col min="16" max="16" width="18.140625" style="135" customWidth="1"/>
    <col min="17" max="19" width="3.7109375" style="135" customWidth="1"/>
    <col min="20" max="20" width="12.8515625" style="135" customWidth="1"/>
    <col min="21" max="23" width="3.7109375" style="135" customWidth="1"/>
    <col min="24" max="24" width="12.8515625" style="135" customWidth="1"/>
    <col min="25" max="27" width="3.7109375" style="135" customWidth="1"/>
    <col min="28" max="28" width="12.8515625" style="135" customWidth="1"/>
    <col min="29" max="32" width="21.421875" style="135" customWidth="1"/>
    <col min="33" max="33" width="11.7109375" style="135" customWidth="1"/>
    <col min="34" max="34" width="3.7109375" style="135" customWidth="1"/>
    <col min="35" max="35" width="11.7109375" style="135" customWidth="1"/>
    <col min="36" max="36" width="8.57421875" style="135" hidden="1" customWidth="1"/>
    <col min="37" max="37" width="4.57421875" style="135" customWidth="1"/>
    <col min="38" max="38" width="115.7109375" style="135" customWidth="1"/>
    <col min="39" max="40" width="10.57421875" style="139" customWidth="1"/>
    <col min="41" max="41" width="13.421875" style="139" customWidth="1"/>
    <col min="42" max="49" width="10.57421875" style="139" customWidth="1"/>
    <col min="50" max="16384" width="10.57421875" style="135" customWidth="1"/>
  </cols>
  <sheetData>
    <row r="1" ht="14.25" hidden="1"/>
    <row r="2" ht="14.25" hidden="1"/>
    <row r="3" ht="14.25" hidden="1"/>
    <row r="4" spans="10:36" ht="3" customHeight="1"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148"/>
      <c r="AD4" s="148"/>
      <c r="AE4" s="148"/>
      <c r="AF4" s="148"/>
      <c r="AG4" s="148"/>
      <c r="AH4" s="148"/>
      <c r="AI4" s="148"/>
      <c r="AJ4" s="272"/>
    </row>
    <row r="5" spans="10:37" ht="25.5" customHeight="1">
      <c r="J5" s="271"/>
      <c r="K5" s="271"/>
      <c r="L5" s="247" t="s">
        <v>220</v>
      </c>
      <c r="M5" s="247"/>
      <c r="N5" s="247"/>
      <c r="O5" s="247"/>
      <c r="P5" s="247"/>
      <c r="Q5" s="247"/>
      <c r="R5" s="247"/>
      <c r="S5" s="247"/>
      <c r="T5" s="247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392"/>
      <c r="AK5" s="148"/>
    </row>
    <row r="6" spans="10:24" ht="3" customHeight="1">
      <c r="J6" s="271"/>
      <c r="K6" s="271"/>
      <c r="L6" s="272"/>
      <c r="M6" s="272"/>
      <c r="N6" s="272"/>
      <c r="O6" s="272"/>
      <c r="P6" s="272"/>
      <c r="Q6" s="272"/>
      <c r="R6" s="276"/>
      <c r="S6" s="276"/>
      <c r="T6" s="276"/>
      <c r="U6" s="276"/>
      <c r="V6" s="276"/>
      <c r="W6" s="276"/>
      <c r="X6" s="272"/>
    </row>
    <row r="7" spans="12:23" s="262" customFormat="1" ht="5.25" hidden="1">
      <c r="L7" s="324"/>
      <c r="M7" s="106" t="s">
        <v>238</v>
      </c>
      <c r="N7" s="443">
        <f>IF(NameOrPr="","",NameOrPr)</f>
        <v>0</v>
      </c>
      <c r="O7" s="443"/>
      <c r="P7" s="443"/>
      <c r="Q7" s="443"/>
      <c r="R7" s="443"/>
      <c r="S7" s="443"/>
      <c r="T7" s="443"/>
      <c r="U7" s="326"/>
      <c r="V7" s="326"/>
      <c r="W7" s="326"/>
    </row>
    <row r="8" spans="7:34" s="263" customFormat="1" ht="18.75">
      <c r="G8" s="322"/>
      <c r="H8" s="322"/>
      <c r="L8" s="264"/>
      <c r="M8" s="294">
        <f>"Дата подачи заявления об "&amp;IF(datePr_ch="","утверждении","изменении")&amp;" тарифов"</f>
        <v>0</v>
      </c>
      <c r="N8" s="295">
        <f>IF(datePr_ch="",IF(datePr="","",datePr),datePr_ch)</f>
        <v>0</v>
      </c>
      <c r="O8" s="295"/>
      <c r="P8" s="295"/>
      <c r="Q8" s="295"/>
      <c r="R8" s="295"/>
      <c r="S8" s="295"/>
      <c r="T8" s="295"/>
      <c r="U8" s="328"/>
      <c r="V8" s="267"/>
      <c r="W8" s="267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7:34" s="263" customFormat="1" ht="18.75">
      <c r="G9" s="322"/>
      <c r="H9" s="322"/>
      <c r="L9" s="264"/>
      <c r="M9" s="294">
        <f>"Номер подачи заявления об "&amp;IF(numberPr_ch="","утверждении","изменении")&amp;" тарифов"</f>
        <v>0</v>
      </c>
      <c r="N9" s="295">
        <f>IF(numberPr_ch="",IF(numberPr="","",numberPr),numberPr_ch)</f>
        <v>0</v>
      </c>
      <c r="O9" s="295"/>
      <c r="P9" s="295"/>
      <c r="Q9" s="295"/>
      <c r="R9" s="295"/>
      <c r="S9" s="295"/>
      <c r="T9" s="295"/>
      <c r="U9" s="328"/>
      <c r="V9" s="267"/>
      <c r="W9" s="26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2:23" s="262" customFormat="1" ht="5.25" hidden="1">
      <c r="L10" s="324"/>
      <c r="M10" s="106" t="s">
        <v>239</v>
      </c>
      <c r="N10" s="443">
        <f>IF(IstPub="","",IstPub)</f>
        <v>0</v>
      </c>
      <c r="O10" s="443"/>
      <c r="P10" s="443"/>
      <c r="Q10" s="443"/>
      <c r="R10" s="443"/>
      <c r="S10" s="443"/>
      <c r="T10" s="443"/>
      <c r="U10" s="326"/>
      <c r="V10" s="326"/>
      <c r="W10" s="326"/>
    </row>
    <row r="11" spans="7:49" s="208" customFormat="1" ht="11.25" hidden="1">
      <c r="G11" s="329"/>
      <c r="H11" s="329"/>
      <c r="L11" s="210"/>
      <c r="M11" s="210"/>
      <c r="N11" s="210"/>
      <c r="O11" s="210"/>
      <c r="P11" s="210"/>
      <c r="Q11" s="210"/>
      <c r="R11" s="396"/>
      <c r="S11" s="396"/>
      <c r="T11" s="396"/>
      <c r="U11" s="396"/>
      <c r="V11" s="396"/>
      <c r="W11" s="396"/>
      <c r="X11" s="397"/>
      <c r="AC11" s="207" t="s">
        <v>221</v>
      </c>
      <c r="AD11" s="207" t="s">
        <v>222</v>
      </c>
      <c r="AE11" s="207" t="s">
        <v>221</v>
      </c>
      <c r="AF11" s="207" t="s">
        <v>222</v>
      </c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</row>
    <row r="12" spans="7:49" s="208" customFormat="1" ht="11.25" hidden="1">
      <c r="G12" s="329"/>
      <c r="H12" s="329"/>
      <c r="L12" s="210"/>
      <c r="M12" s="210"/>
      <c r="N12" s="210"/>
      <c r="O12" s="210"/>
      <c r="P12" s="210"/>
      <c r="Q12" s="210"/>
      <c r="R12" s="396"/>
      <c r="S12" s="396"/>
      <c r="T12" s="396"/>
      <c r="U12" s="396"/>
      <c r="V12" s="396"/>
      <c r="W12" s="396"/>
      <c r="X12" s="397"/>
      <c r="AJ12" s="330" t="s">
        <v>188</v>
      </c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</row>
    <row r="13" spans="10:36" ht="14.25">
      <c r="J13" s="271"/>
      <c r="K13" s="271"/>
      <c r="L13" s="272"/>
      <c r="M13" s="272"/>
      <c r="N13" s="272"/>
      <c r="O13" s="272"/>
      <c r="P13" s="272"/>
      <c r="Q13" s="272"/>
      <c r="R13" s="398"/>
      <c r="S13" s="398"/>
      <c r="T13" s="398"/>
      <c r="U13" s="398"/>
      <c r="V13" s="398"/>
      <c r="W13" s="398"/>
      <c r="X13" s="399"/>
      <c r="AC13" s="398"/>
      <c r="AD13" s="398"/>
      <c r="AE13" s="398"/>
      <c r="AF13" s="398"/>
      <c r="AG13" s="398"/>
      <c r="AH13" s="398"/>
      <c r="AI13" s="398"/>
      <c r="AJ13" s="398"/>
    </row>
    <row r="14" spans="10:38" ht="14.25" customHeight="1">
      <c r="J14" s="271"/>
      <c r="K14" s="271"/>
      <c r="L14" s="278" t="s">
        <v>128</v>
      </c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160" t="s">
        <v>129</v>
      </c>
    </row>
    <row r="15" spans="10:38" ht="14.25" customHeight="1">
      <c r="J15" s="271"/>
      <c r="K15" s="271"/>
      <c r="L15" s="278" t="s">
        <v>87</v>
      </c>
      <c r="M15" s="278" t="s">
        <v>223</v>
      </c>
      <c r="N15" s="278" t="s">
        <v>224</v>
      </c>
      <c r="O15" s="278"/>
      <c r="P15" s="278"/>
      <c r="Q15" s="400" t="s">
        <v>225</v>
      </c>
      <c r="R15" s="400"/>
      <c r="S15" s="400"/>
      <c r="T15" s="400"/>
      <c r="U15" s="400" t="s">
        <v>226</v>
      </c>
      <c r="V15" s="400"/>
      <c r="W15" s="400"/>
      <c r="X15" s="400"/>
      <c r="Y15" s="400" t="s">
        <v>227</v>
      </c>
      <c r="Z15" s="400"/>
      <c r="AA15" s="400"/>
      <c r="AB15" s="400"/>
      <c r="AC15" s="400" t="s">
        <v>190</v>
      </c>
      <c r="AD15" s="400"/>
      <c r="AE15" s="400"/>
      <c r="AF15" s="400"/>
      <c r="AG15" s="400"/>
      <c r="AH15" s="400"/>
      <c r="AI15" s="400"/>
      <c r="AJ15" s="278" t="s">
        <v>191</v>
      </c>
      <c r="AK15" s="332" t="s">
        <v>169</v>
      </c>
      <c r="AL15" s="160"/>
    </row>
    <row r="16" spans="10:38" ht="27.75" customHeight="1">
      <c r="J16" s="271"/>
      <c r="K16" s="271"/>
      <c r="L16" s="278"/>
      <c r="M16" s="278"/>
      <c r="N16" s="278"/>
      <c r="O16" s="278"/>
      <c r="P16" s="278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 t="s">
        <v>228</v>
      </c>
      <c r="AD16" s="400"/>
      <c r="AE16" s="160" t="s">
        <v>229</v>
      </c>
      <c r="AF16" s="160"/>
      <c r="AG16" s="401" t="s">
        <v>194</v>
      </c>
      <c r="AH16" s="401"/>
      <c r="AI16" s="401"/>
      <c r="AJ16" s="278"/>
      <c r="AK16" s="332"/>
      <c r="AL16" s="160"/>
    </row>
    <row r="17" spans="10:38" ht="14.25" customHeight="1">
      <c r="J17" s="271"/>
      <c r="K17" s="271"/>
      <c r="L17" s="278"/>
      <c r="M17" s="278"/>
      <c r="N17" s="278"/>
      <c r="O17" s="278"/>
      <c r="P17" s="278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 t="s">
        <v>230</v>
      </c>
      <c r="AD17" s="400" t="s">
        <v>231</v>
      </c>
      <c r="AE17" s="400" t="s">
        <v>230</v>
      </c>
      <c r="AF17" s="400" t="s">
        <v>231</v>
      </c>
      <c r="AG17" s="402" t="s">
        <v>232</v>
      </c>
      <c r="AH17" s="402" t="s">
        <v>233</v>
      </c>
      <c r="AI17" s="402"/>
      <c r="AJ17" s="278"/>
      <c r="AK17" s="332"/>
      <c r="AL17" s="160"/>
    </row>
    <row r="18" spans="10:38" ht="12" customHeight="1">
      <c r="J18" s="271"/>
      <c r="K18" s="336">
        <v>1</v>
      </c>
      <c r="L18" s="298" t="s">
        <v>89</v>
      </c>
      <c r="M18" s="298" t="s">
        <v>90</v>
      </c>
      <c r="N18" s="338">
        <f ca="1">OFFSET(N18,0,-1)+1</f>
        <v>3</v>
      </c>
      <c r="O18" s="338"/>
      <c r="P18" s="338"/>
      <c r="Q18" s="338">
        <f ca="1">OFFSET(Q18,0,-3)+1</f>
        <v>4</v>
      </c>
      <c r="R18" s="338"/>
      <c r="S18" s="338"/>
      <c r="T18" s="338"/>
      <c r="U18" s="338">
        <f ca="1">OFFSET(U18,0,-4)+1</f>
        <v>5</v>
      </c>
      <c r="V18" s="338"/>
      <c r="W18" s="338"/>
      <c r="X18" s="338"/>
      <c r="Y18" s="403"/>
      <c r="Z18" s="403"/>
      <c r="AA18" s="403">
        <f ca="1">OFFSET(U18,0,0)+1</f>
        <v>6</v>
      </c>
      <c r="AB18" s="404">
        <f>AA18</f>
        <v>6</v>
      </c>
      <c r="AC18" s="338">
        <f ca="1">OFFSET(AC18,0,-1)+1</f>
        <v>7</v>
      </c>
      <c r="AD18" s="338">
        <f ca="1">OFFSET(AD18,0,-1)+1</f>
        <v>8</v>
      </c>
      <c r="AE18" s="338">
        <f ca="1">OFFSET(AE18,0,-1)+1</f>
        <v>9</v>
      </c>
      <c r="AF18" s="338">
        <f ca="1">OFFSET(AF18,0,-1)+1</f>
        <v>10</v>
      </c>
      <c r="AG18" s="338">
        <f ca="1">OFFSET(AG18,0,-1)+1</f>
        <v>11</v>
      </c>
      <c r="AH18" s="338">
        <f ca="1">OFFSET(AH18,0,-1)+1</f>
        <v>12</v>
      </c>
      <c r="AI18" s="338">
        <f ca="1">OFFSET(AI18,0,-1)+1</f>
        <v>13</v>
      </c>
      <c r="AJ18" s="338">
        <f ca="1">OFFSET(AJ18,0,-1)+1</f>
        <v>14</v>
      </c>
      <c r="AK18" s="405"/>
      <c r="AL18" s="338">
        <v>15</v>
      </c>
    </row>
    <row r="19" spans="1:38" ht="22.5">
      <c r="A19" s="339">
        <v>1</v>
      </c>
      <c r="B19" s="139"/>
      <c r="C19" s="139"/>
      <c r="D19" s="139"/>
      <c r="E19" s="139"/>
      <c r="F19" s="245"/>
      <c r="G19" s="245"/>
      <c r="H19" s="245"/>
      <c r="J19" s="271"/>
      <c r="K19" s="271"/>
      <c r="L19" s="347" t="e">
        <f>#N/A</f>
        <v>#VALUE!</v>
      </c>
      <c r="M19" s="444" t="s">
        <v>112</v>
      </c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07" t="s">
        <v>200</v>
      </c>
    </row>
    <row r="20" spans="1:38" ht="33.75">
      <c r="A20" s="339"/>
      <c r="B20" s="339">
        <v>1</v>
      </c>
      <c r="C20" s="139"/>
      <c r="D20" s="139"/>
      <c r="E20" s="139"/>
      <c r="F20" s="408"/>
      <c r="G20" s="140"/>
      <c r="H20" s="140"/>
      <c r="I20" s="409"/>
      <c r="J20" s="287"/>
      <c r="K20" s="135"/>
      <c r="L20" s="347" t="e">
        <f>#N/A</f>
        <v>#NAME?</v>
      </c>
      <c r="M20" s="348" t="s">
        <v>84</v>
      </c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261" t="s">
        <v>201</v>
      </c>
    </row>
    <row r="21" spans="1:38" ht="45">
      <c r="A21" s="339"/>
      <c r="B21" s="339"/>
      <c r="C21" s="339">
        <v>1</v>
      </c>
      <c r="D21" s="139"/>
      <c r="E21" s="139"/>
      <c r="F21" s="408"/>
      <c r="G21" s="140"/>
      <c r="H21" s="140"/>
      <c r="I21" s="409"/>
      <c r="J21" s="287"/>
      <c r="K21" s="135"/>
      <c r="L21" s="347" t="e">
        <f>#N/A</f>
        <v>#NAME?</v>
      </c>
      <c r="M21" s="351" t="s">
        <v>216</v>
      </c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261" t="s">
        <v>234</v>
      </c>
    </row>
    <row r="22" spans="1:45" ht="19.5" customHeight="1">
      <c r="A22" s="339"/>
      <c r="B22" s="339"/>
      <c r="C22" s="339"/>
      <c r="D22" s="339">
        <v>1</v>
      </c>
      <c r="E22" s="139"/>
      <c r="F22" s="408"/>
      <c r="G22" s="140"/>
      <c r="H22" s="140"/>
      <c r="I22" s="411"/>
      <c r="J22" s="412"/>
      <c r="K22" s="147"/>
      <c r="L22" s="341" t="e">
        <f>#N/A</f>
        <v>#NAME?</v>
      </c>
      <c r="M22" s="447"/>
      <c r="N22" s="448"/>
      <c r="O22" s="415" t="s">
        <v>89</v>
      </c>
      <c r="P22" s="416"/>
      <c r="Q22" s="359" t="s">
        <v>34</v>
      </c>
      <c r="R22" s="414"/>
      <c r="S22" s="417">
        <v>1</v>
      </c>
      <c r="T22" s="160"/>
      <c r="U22" s="359" t="s">
        <v>34</v>
      </c>
      <c r="V22" s="414"/>
      <c r="W22" s="417" t="s">
        <v>89</v>
      </c>
      <c r="X22" s="419"/>
      <c r="Y22" s="359" t="s">
        <v>34</v>
      </c>
      <c r="Z22" s="420"/>
      <c r="AA22" s="417">
        <v>1</v>
      </c>
      <c r="AB22" s="449"/>
      <c r="AC22" s="422"/>
      <c r="AD22" s="422"/>
      <c r="AE22" s="450"/>
      <c r="AF22" s="422"/>
      <c r="AG22" s="423"/>
      <c r="AH22" s="359" t="s">
        <v>83</v>
      </c>
      <c r="AI22" s="423"/>
      <c r="AJ22" s="359" t="s">
        <v>34</v>
      </c>
      <c r="AK22" s="360"/>
      <c r="AL22" s="261" t="s">
        <v>235</v>
      </c>
      <c r="AM22" s="139" t="e">
        <f>#N/A</f>
        <v>#VALUE!</v>
      </c>
      <c r="AN22" s="137">
        <f>IF(AND(COUNTIF(AO18:AO26,AO22)&gt;1,AO22&lt;&gt;""),"ErrUnique:HasDoubleConn","")</f>
        <v>0</v>
      </c>
      <c r="AO22" s="137"/>
      <c r="AP22" s="137"/>
      <c r="AQ22" s="137"/>
      <c r="AR22" s="137"/>
      <c r="AS22" s="137"/>
    </row>
    <row r="23" spans="1:45" ht="19.5" customHeight="1">
      <c r="A23" s="339"/>
      <c r="B23" s="339"/>
      <c r="C23" s="339"/>
      <c r="D23" s="339"/>
      <c r="E23" s="139"/>
      <c r="F23" s="408"/>
      <c r="G23" s="140"/>
      <c r="H23" s="140"/>
      <c r="I23" s="411"/>
      <c r="J23" s="412"/>
      <c r="K23" s="147"/>
      <c r="L23" s="341"/>
      <c r="M23" s="447"/>
      <c r="N23" s="448"/>
      <c r="O23" s="415"/>
      <c r="P23" s="416"/>
      <c r="Q23" s="359"/>
      <c r="R23" s="414"/>
      <c r="S23" s="417"/>
      <c r="T23" s="160"/>
      <c r="U23" s="359"/>
      <c r="V23" s="414"/>
      <c r="W23" s="417"/>
      <c r="X23" s="419"/>
      <c r="Y23" s="359"/>
      <c r="Z23" s="424"/>
      <c r="AA23" s="388"/>
      <c r="AB23" s="388"/>
      <c r="AC23" s="425"/>
      <c r="AD23" s="425"/>
      <c r="AE23" s="425"/>
      <c r="AF23" s="426">
        <f>AG22&amp;"-"&amp;AI22</f>
        <v>0</v>
      </c>
      <c r="AG23" s="426"/>
      <c r="AH23" s="426"/>
      <c r="AI23" s="426"/>
      <c r="AJ23" s="426" t="s">
        <v>34</v>
      </c>
      <c r="AK23" s="427"/>
      <c r="AL23" s="261"/>
      <c r="AN23" s="137"/>
      <c r="AO23" s="137"/>
      <c r="AP23" s="137"/>
      <c r="AQ23" s="137"/>
      <c r="AR23" s="137"/>
      <c r="AS23" s="137"/>
    </row>
    <row r="24" spans="1:45" ht="19.5" customHeight="1">
      <c r="A24" s="339"/>
      <c r="B24" s="339"/>
      <c r="C24" s="339"/>
      <c r="D24" s="339"/>
      <c r="E24" s="139"/>
      <c r="F24" s="408"/>
      <c r="G24" s="140"/>
      <c r="H24" s="140"/>
      <c r="I24" s="411"/>
      <c r="J24" s="412"/>
      <c r="K24" s="147"/>
      <c r="L24" s="341"/>
      <c r="M24" s="447"/>
      <c r="N24" s="448"/>
      <c r="O24" s="415"/>
      <c r="P24" s="416"/>
      <c r="Q24" s="359"/>
      <c r="R24" s="414"/>
      <c r="S24" s="417"/>
      <c r="T24" s="160"/>
      <c r="U24" s="359"/>
      <c r="V24" s="428"/>
      <c r="W24" s="182"/>
      <c r="X24" s="388"/>
      <c r="Y24" s="429"/>
      <c r="Z24" s="429"/>
      <c r="AA24" s="429"/>
      <c r="AB24" s="429"/>
      <c r="AC24" s="425"/>
      <c r="AD24" s="425"/>
      <c r="AE24" s="425"/>
      <c r="AF24" s="425"/>
      <c r="AG24" s="371"/>
      <c r="AH24" s="170"/>
      <c r="AI24" s="170"/>
      <c r="AJ24" s="371"/>
      <c r="AK24" s="373"/>
      <c r="AL24" s="261"/>
      <c r="AN24" s="137"/>
      <c r="AO24" s="137"/>
      <c r="AP24" s="137"/>
      <c r="AQ24" s="137"/>
      <c r="AR24" s="137"/>
      <c r="AS24" s="137"/>
    </row>
    <row r="25" spans="1:45" ht="19.5" customHeight="1">
      <c r="A25" s="339"/>
      <c r="B25" s="339"/>
      <c r="C25" s="339"/>
      <c r="D25" s="339"/>
      <c r="E25" s="139"/>
      <c r="F25" s="408"/>
      <c r="G25" s="140"/>
      <c r="H25" s="140"/>
      <c r="I25" s="411"/>
      <c r="J25" s="412"/>
      <c r="K25" s="147"/>
      <c r="L25" s="341"/>
      <c r="M25" s="447"/>
      <c r="N25" s="448"/>
      <c r="O25" s="415"/>
      <c r="P25" s="416"/>
      <c r="Q25" s="359"/>
      <c r="R25" s="430"/>
      <c r="S25" s="431"/>
      <c r="T25" s="432"/>
      <c r="U25" s="429"/>
      <c r="V25" s="429"/>
      <c r="W25" s="429"/>
      <c r="X25" s="429"/>
      <c r="Y25" s="429"/>
      <c r="Z25" s="429"/>
      <c r="AA25" s="429"/>
      <c r="AB25" s="429"/>
      <c r="AC25" s="425"/>
      <c r="AD25" s="425"/>
      <c r="AE25" s="425"/>
      <c r="AF25" s="425"/>
      <c r="AG25" s="371"/>
      <c r="AH25" s="170"/>
      <c r="AI25" s="170"/>
      <c r="AJ25" s="371"/>
      <c r="AK25" s="373"/>
      <c r="AL25" s="261"/>
      <c r="AN25" s="137"/>
      <c r="AO25" s="137"/>
      <c r="AP25" s="137"/>
      <c r="AQ25" s="137"/>
      <c r="AR25" s="137"/>
      <c r="AS25" s="137"/>
    </row>
    <row r="26" spans="1:256" ht="19.5" customHeight="1">
      <c r="A26" s="339"/>
      <c r="B26" s="339"/>
      <c r="C26" s="339"/>
      <c r="D26" s="339"/>
      <c r="E26" s="186"/>
      <c r="F26" s="433"/>
      <c r="G26" s="186"/>
      <c r="H26" s="186"/>
      <c r="I26" s="411"/>
      <c r="J26" s="412"/>
      <c r="K26" s="147"/>
      <c r="L26" s="341"/>
      <c r="M26" s="447"/>
      <c r="N26" s="434"/>
      <c r="O26" s="376"/>
      <c r="P26" s="388" t="s">
        <v>236</v>
      </c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435"/>
      <c r="AL26" s="261"/>
      <c r="AM26" s="374"/>
      <c r="AN26" s="374"/>
      <c r="AO26" s="436"/>
      <c r="AP26" s="436"/>
      <c r="AQ26" s="436"/>
      <c r="AR26" s="436"/>
      <c r="AS26" s="436"/>
      <c r="AT26" s="374"/>
      <c r="AU26" s="374"/>
      <c r="AV26" s="374"/>
      <c r="AW26" s="374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39"/>
      <c r="B27" s="339"/>
      <c r="C27" s="339"/>
      <c r="D27" s="186"/>
      <c r="E27" s="186"/>
      <c r="F27" s="408"/>
      <c r="G27" s="186"/>
      <c r="H27" s="186"/>
      <c r="I27" s="286"/>
      <c r="J27" s="375"/>
      <c r="K27" s="286"/>
      <c r="L27" s="437"/>
      <c r="M27" s="378" t="s">
        <v>237</v>
      </c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3"/>
      <c r="AL27" s="261"/>
      <c r="AM27" s="374"/>
      <c r="AN27" s="374"/>
      <c r="AO27" s="436"/>
      <c r="AP27" s="436"/>
      <c r="AQ27" s="436"/>
      <c r="AR27" s="436"/>
      <c r="AS27" s="436"/>
      <c r="AT27" s="374"/>
      <c r="AU27" s="374"/>
      <c r="AV27" s="374"/>
      <c r="AW27" s="37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39"/>
      <c r="B28" s="339"/>
      <c r="C28" s="186"/>
      <c r="D28" s="186"/>
      <c r="E28" s="186"/>
      <c r="F28" s="408"/>
      <c r="G28" s="186"/>
      <c r="H28" s="186"/>
      <c r="I28" s="286"/>
      <c r="J28" s="375"/>
      <c r="K28" s="286"/>
      <c r="L28" s="369"/>
      <c r="M28" s="389" t="s">
        <v>218</v>
      </c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72"/>
      <c r="AD28" s="372"/>
      <c r="AE28" s="372"/>
      <c r="AF28" s="372"/>
      <c r="AG28" s="371"/>
      <c r="AH28" s="378"/>
      <c r="AI28" s="371"/>
      <c r="AJ28" s="389"/>
      <c r="AK28" s="170"/>
      <c r="AL28" s="373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39"/>
      <c r="B29" s="186"/>
      <c r="C29" s="186"/>
      <c r="D29" s="186"/>
      <c r="E29" s="186"/>
      <c r="F29" s="408"/>
      <c r="G29" s="186"/>
      <c r="H29" s="186"/>
      <c r="I29" s="286"/>
      <c r="J29" s="375"/>
      <c r="K29" s="286"/>
      <c r="L29" s="369"/>
      <c r="M29" s="182" t="s">
        <v>107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372"/>
      <c r="AD29" s="372"/>
      <c r="AE29" s="372"/>
      <c r="AF29" s="372"/>
      <c r="AG29" s="371"/>
      <c r="AH29" s="378"/>
      <c r="AI29" s="371"/>
      <c r="AJ29" s="389"/>
      <c r="AK29" s="170"/>
      <c r="AL29" s="373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/>
      <c r="C30"/>
      <c r="D30"/>
      <c r="E30"/>
      <c r="F30" s="438"/>
      <c r="G30" s="286"/>
      <c r="H30" s="286"/>
      <c r="I30" s="2"/>
      <c r="J30" s="375"/>
      <c r="K30"/>
      <c r="L30" s="369"/>
      <c r="M30" s="388" t="s">
        <v>219</v>
      </c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72"/>
      <c r="AD30" s="372"/>
      <c r="AE30" s="372"/>
      <c r="AF30" s="372"/>
      <c r="AG30" s="371"/>
      <c r="AH30" s="378"/>
      <c r="AI30" s="371"/>
      <c r="AJ30" s="389"/>
      <c r="AK30" s="170"/>
      <c r="AL30" s="373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39:50" ht="3" customHeight="1">
      <c r="AM31" s="135"/>
      <c r="AX31" s="139"/>
    </row>
    <row r="32" spans="12:53" ht="14.25" customHeight="1">
      <c r="L32" s="379">
        <v>1</v>
      </c>
      <c r="M32" s="439" t="s">
        <v>186</v>
      </c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440"/>
      <c r="AZ32" s="440"/>
      <c r="BA32" s="440"/>
    </row>
    <row r="33" spans="12:52" s="135" customFormat="1" ht="14.25" customHeight="1">
      <c r="L33" s="37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1"/>
      <c r="AY33" s="441"/>
      <c r="AZ33" s="441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ErrorMessage="1" errorTitle="Ошибка" error="Допускается ввод не более 900 символов!" sqref="U8:W9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-1E+24</formula1>
      <formula2>1E+24</formula2>
    </dataValidation>
    <dataValidation allowBlank="1" promptTitle="checkPeriodRange" sqref="AF23:AK23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51" hidden="1" customWidth="1"/>
    <col min="2" max="2" width="9.140625" style="452" hidden="1" customWidth="1"/>
    <col min="3" max="3" width="3.7109375" style="453" customWidth="1"/>
    <col min="4" max="4" width="7.00390625" style="155" customWidth="1"/>
    <col min="5" max="5" width="11.28125" style="155" customWidth="1"/>
    <col min="6" max="6" width="41.00390625" style="155" customWidth="1"/>
    <col min="7" max="7" width="18.00390625" style="155" customWidth="1"/>
    <col min="8" max="8" width="13.140625" style="155" customWidth="1"/>
    <col min="9" max="9" width="11.421875" style="155" customWidth="1"/>
    <col min="10" max="10" width="42.140625" style="155" customWidth="1"/>
    <col min="11" max="11" width="115.7109375" style="155" customWidth="1"/>
    <col min="12" max="12" width="3.7109375" style="155" customWidth="1"/>
    <col min="13" max="16384" width="9.140625" style="155" customWidth="1"/>
  </cols>
  <sheetData>
    <row r="1" ht="14.25" hidden="1"/>
    <row r="2" ht="14.25" hidden="1"/>
    <row r="3" ht="14.25" hidden="1"/>
    <row r="4" ht="3" customHeight="1"/>
    <row r="5" spans="1:11" s="135" customFormat="1" ht="22.5" customHeight="1">
      <c r="A5" s="134"/>
      <c r="C5" s="287"/>
      <c r="D5" s="151" t="s">
        <v>240</v>
      </c>
      <c r="E5" s="151"/>
      <c r="F5" s="151"/>
      <c r="G5" s="151"/>
      <c r="H5" s="151"/>
      <c r="I5" s="151"/>
      <c r="J5" s="151"/>
      <c r="K5" s="205"/>
    </row>
    <row r="6" spans="4:11" ht="3" customHeight="1" hidden="1">
      <c r="D6" s="454"/>
      <c r="E6" s="454"/>
      <c r="G6" s="454"/>
      <c r="H6" s="454"/>
      <c r="I6" s="454"/>
      <c r="J6" s="454"/>
      <c r="K6" s="454"/>
    </row>
    <row r="7" spans="2:12" s="451" customFormat="1" ht="3" customHeight="1">
      <c r="B7" s="452"/>
      <c r="C7" s="453"/>
      <c r="D7" s="455"/>
      <c r="E7" s="455"/>
      <c r="G7" s="455"/>
      <c r="H7" s="455"/>
      <c r="I7" s="455"/>
      <c r="J7" s="455"/>
      <c r="K7" s="455"/>
      <c r="L7" s="456"/>
    </row>
    <row r="8" spans="4:11" ht="14.25" customHeight="1">
      <c r="D8" s="457" t="s">
        <v>128</v>
      </c>
      <c r="E8" s="457"/>
      <c r="F8" s="457"/>
      <c r="G8" s="457"/>
      <c r="H8" s="457"/>
      <c r="I8" s="457"/>
      <c r="J8" s="457"/>
      <c r="K8" s="457" t="s">
        <v>129</v>
      </c>
    </row>
    <row r="9" spans="4:11" ht="14.25" customHeight="1">
      <c r="D9" s="457" t="s">
        <v>87</v>
      </c>
      <c r="E9" s="457" t="s">
        <v>241</v>
      </c>
      <c r="F9" s="457"/>
      <c r="G9" s="457" t="s">
        <v>242</v>
      </c>
      <c r="H9" s="457"/>
      <c r="I9" s="457"/>
      <c r="J9" s="457"/>
      <c r="K9" s="457"/>
    </row>
    <row r="10" spans="4:11" ht="22.5">
      <c r="D10" s="457"/>
      <c r="E10" s="457" t="s">
        <v>243</v>
      </c>
      <c r="F10" s="457" t="s">
        <v>88</v>
      </c>
      <c r="G10" s="457" t="s">
        <v>88</v>
      </c>
      <c r="H10" s="457" t="s">
        <v>243</v>
      </c>
      <c r="I10" s="457" t="s">
        <v>244</v>
      </c>
      <c r="J10" s="457" t="s">
        <v>147</v>
      </c>
      <c r="K10" s="457"/>
    </row>
    <row r="11" spans="4:11" ht="12" customHeight="1">
      <c r="D11" s="221" t="s">
        <v>89</v>
      </c>
      <c r="E11" s="221" t="s">
        <v>90</v>
      </c>
      <c r="F11" s="221" t="s">
        <v>91</v>
      </c>
      <c r="G11" s="221" t="s">
        <v>92</v>
      </c>
      <c r="H11" s="221" t="s">
        <v>93</v>
      </c>
      <c r="I11" s="221" t="s">
        <v>94</v>
      </c>
      <c r="J11" s="221" t="s">
        <v>95</v>
      </c>
      <c r="K11" s="221" t="s">
        <v>118</v>
      </c>
    </row>
    <row r="12" spans="1:14" s="464" customFormat="1" ht="57" customHeight="1">
      <c r="A12" s="2" t="s">
        <v>91</v>
      </c>
      <c r="B12" s="458"/>
      <c r="C12" s="459"/>
      <c r="D12" s="460" t="s">
        <v>89</v>
      </c>
      <c r="E12" s="461"/>
      <c r="F12" s="462"/>
      <c r="G12" s="462"/>
      <c r="H12" s="462"/>
      <c r="I12" s="358"/>
      <c r="J12" s="463"/>
      <c r="K12" s="261" t="s">
        <v>245</v>
      </c>
      <c r="M12" s="465">
        <f>IF(ISERROR(INDEX(kind_of_nameforms,MATCH(E12,kind_of_forms,0),1)),"",INDEX(kind_of_nameforms,MATCH(E12,kind_of_forms,0),1))</f>
        <v>0</v>
      </c>
      <c r="N12" s="466"/>
    </row>
    <row r="13" spans="4:11" s="155" customFormat="1" ht="15" customHeight="1">
      <c r="D13" s="288"/>
      <c r="E13" s="467" t="s">
        <v>237</v>
      </c>
      <c r="F13" s="468"/>
      <c r="G13" s="468"/>
      <c r="H13" s="468"/>
      <c r="I13" s="468"/>
      <c r="J13" s="469"/>
      <c r="K13" s="261"/>
    </row>
    <row r="14" s="155" customFormat="1" ht="3" customHeight="1"/>
    <row r="15" spans="5:10" ht="27.75" customHeight="1">
      <c r="E15" s="470" t="s">
        <v>246</v>
      </c>
      <c r="F15" s="470"/>
      <c r="G15" s="470"/>
      <c r="H15" s="470"/>
      <c r="I15" s="470"/>
      <c r="J15" s="470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  <formula2>0</formula2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4.8515625" style="471" customWidth="1"/>
    <col min="6" max="16384" width="9.140625" style="471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1" t="s">
        <v>247</v>
      </c>
      <c r="E7" s="151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278" t="s">
        <v>87</v>
      </c>
      <c r="E9" s="225" t="s">
        <v>248</v>
      </c>
    </row>
    <row r="10" spans="3:5" ht="12" customHeight="1">
      <c r="C10" s="473"/>
      <c r="D10" s="221" t="s">
        <v>89</v>
      </c>
      <c r="E10" s="221" t="s">
        <v>90</v>
      </c>
    </row>
    <row r="11" spans="3:5" ht="11.25" customHeight="1" hidden="1">
      <c r="C11" s="473"/>
      <c r="D11" s="476">
        <v>0</v>
      </c>
      <c r="E11" s="477"/>
    </row>
    <row r="12" spans="3:5" ht="22.5" customHeight="1">
      <c r="C12" s="478"/>
      <c r="D12" s="479">
        <v>1</v>
      </c>
      <c r="E12" s="480" t="s">
        <v>249</v>
      </c>
    </row>
    <row r="13" spans="3:5" ht="12" customHeight="1">
      <c r="C13" s="473"/>
      <c r="D13" s="481"/>
      <c r="E13" s="482" t="s">
        <v>250</v>
      </c>
    </row>
    <row r="14" ht="3" customHeight="1"/>
    <row r="15" spans="3:9" ht="22.5" customHeight="1">
      <c r="C15" s="483"/>
      <c r="D15" s="484" t="s">
        <v>251</v>
      </c>
      <c r="E15" s="484"/>
      <c r="F15" s="485"/>
      <c r="G15" s="485"/>
      <c r="H15" s="485"/>
      <c r="I15" s="485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1" hidden="1" customWidth="1"/>
    <col min="3" max="3" width="3.7109375" style="472" customWidth="1"/>
    <col min="4" max="4" width="6.28125" style="471" customWidth="1"/>
    <col min="5" max="5" width="94.8515625" style="471" customWidth="1"/>
    <col min="6" max="16384" width="9.140625" style="471" customWidth="1"/>
  </cols>
  <sheetData>
    <row r="1" ht="14.25" hidden="1">
      <c r="L1" s="486"/>
    </row>
    <row r="2" ht="14.25" hidden="1"/>
    <row r="3" ht="14.25" hidden="1"/>
    <row r="4" ht="14.25" hidden="1"/>
    <row r="5" ht="14.25" hidden="1"/>
    <row r="6" spans="3:5" ht="3" customHeight="1">
      <c r="C6" s="473"/>
      <c r="D6" s="474"/>
      <c r="E6" s="474"/>
    </row>
    <row r="7" spans="3:6" ht="22.5" customHeight="1">
      <c r="C7" s="473"/>
      <c r="D7" s="151" t="s">
        <v>252</v>
      </c>
      <c r="E7" s="151"/>
      <c r="F7" s="475"/>
    </row>
    <row r="8" spans="3:5" ht="3" customHeight="1">
      <c r="C8" s="473"/>
      <c r="D8" s="474"/>
      <c r="E8" s="474"/>
    </row>
    <row r="9" spans="3:5" ht="15.75" customHeight="1">
      <c r="C9" s="473"/>
      <c r="D9" s="278" t="s">
        <v>87</v>
      </c>
      <c r="E9" s="280" t="s">
        <v>253</v>
      </c>
    </row>
    <row r="10" spans="3:5" ht="12" customHeight="1">
      <c r="C10" s="473"/>
      <c r="D10" s="221" t="s">
        <v>89</v>
      </c>
      <c r="E10" s="221" t="s">
        <v>90</v>
      </c>
    </row>
    <row r="11" spans="3:5" ht="15" customHeight="1" hidden="1">
      <c r="C11" s="473"/>
      <c r="D11" s="479">
        <v>0</v>
      </c>
      <c r="E11" s="487"/>
    </row>
    <row r="12" spans="3:5" ht="14.25">
      <c r="C12" s="473"/>
      <c r="D12" s="288"/>
      <c r="E12" s="488" t="s">
        <v>250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489" customWidth="1"/>
    <col min="2" max="2" width="34.57421875" style="489" customWidth="1"/>
    <col min="3" max="3" width="85.57421875" style="489" customWidth="1"/>
    <col min="4" max="4" width="17.7109375" style="489" customWidth="1"/>
    <col min="5" max="16384" width="9.140625" style="489" customWidth="1"/>
  </cols>
  <sheetData>
    <row r="1" ht="3" customHeight="1"/>
    <row r="2" spans="2:5" ht="22.5">
      <c r="B2" s="490" t="s">
        <v>254</v>
      </c>
      <c r="C2" s="490"/>
      <c r="D2" s="490"/>
      <c r="E2" s="491"/>
    </row>
    <row r="3" ht="3" customHeight="1"/>
    <row r="4" spans="2:4" ht="21.75" customHeight="1">
      <c r="B4" s="492" t="s">
        <v>255</v>
      </c>
      <c r="C4" s="492" t="s">
        <v>256</v>
      </c>
      <c r="D4" s="492" t="s">
        <v>19</v>
      </c>
    </row>
    <row r="5" ht="12"/>
  </sheetData>
  <sheetProtection sheet="1" formatColumns="0" formatRows="0" autoFilter="0"/>
  <autoFilter ref="B4:D4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76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493">
        <f>IF('Форма 3.11'!$F$10="",1,0)</f>
        <v>0</v>
      </c>
    </row>
    <row r="2" ht="11.25">
      <c r="A2" s="493">
        <f>IF('Форма 3.11'!$G$10="",1,0)</f>
        <v>0</v>
      </c>
    </row>
    <row r="3" ht="11.25">
      <c r="A3" s="493">
        <f>IF('Форма 3.11'!$F$11="",1,0)</f>
        <v>0</v>
      </c>
    </row>
    <row r="4" ht="11.25">
      <c r="A4" s="493">
        <f>IF('Форма 3.11'!$G$11="",1,0)</f>
        <v>0</v>
      </c>
    </row>
    <row r="5" ht="11.25">
      <c r="A5" s="493">
        <f>IF('Форма 3.11'!$F$12="",1,0)</f>
        <v>0</v>
      </c>
    </row>
    <row r="6" ht="11.25">
      <c r="A6" s="493">
        <f>IF('Форма 3.11'!$G$12="",1,0)</f>
        <v>0</v>
      </c>
    </row>
    <row r="7" ht="11.25">
      <c r="A7" s="493">
        <f>IF('Форма 3.11'!$F$13="",1,0)</f>
        <v>0</v>
      </c>
    </row>
    <row r="8" ht="11.25">
      <c r="A8" s="493">
        <f>IF('Форма 3.11'!$G$13="",1,0)</f>
        <v>0</v>
      </c>
    </row>
    <row r="9" ht="11.25">
      <c r="A9" s="493">
        <f>IF('Форма 3.12.1'!$J$15="",1,0)</f>
        <v>0</v>
      </c>
    </row>
    <row r="10" ht="11.25">
      <c r="A10" s="493">
        <f>IF('Форма 3.12.1'!$H$17="",1,0)</f>
        <v>0</v>
      </c>
    </row>
    <row r="11" ht="11.25">
      <c r="A11" s="493">
        <f>IF('Форма 3.12.1'!$I$17="",1,0)</f>
        <v>0</v>
      </c>
    </row>
    <row r="12" ht="11.25">
      <c r="A12" s="493">
        <f>IF('Форма 3.12.1'!$J$17="",1,0)</f>
        <v>0</v>
      </c>
    </row>
    <row r="13" ht="11.25">
      <c r="A13" s="493">
        <f>IF('Форма 3.12.1'!$H$22="",1,0)</f>
        <v>0</v>
      </c>
    </row>
    <row r="14" ht="11.25">
      <c r="A14" s="493">
        <f>IF('Форма 3.12.1'!$I$22="",1,0)</f>
        <v>0</v>
      </c>
    </row>
    <row r="15" ht="11.25">
      <c r="A15" s="493">
        <f>IF('Форма 3.12.1'!$J$22="",1,0)</f>
        <v>0</v>
      </c>
    </row>
    <row r="16" ht="11.25">
      <c r="A16" s="493">
        <f>IF('Форма 3.12.1'!$H$25="",1,0)</f>
        <v>0</v>
      </c>
    </row>
    <row r="17" ht="11.25">
      <c r="A17" s="493">
        <f>IF('Форма 3.12.1'!$I$25="",1,0)</f>
        <v>0</v>
      </c>
    </row>
    <row r="18" ht="11.25">
      <c r="A18" s="493">
        <f>IF('Форма 3.12.1'!$J$25="",1,0)</f>
        <v>0</v>
      </c>
    </row>
    <row r="19" ht="11.25">
      <c r="A19" s="493">
        <f>IF('Форма 3.12.1'!$H$28="",1,0)</f>
        <v>0</v>
      </c>
    </row>
    <row r="20" ht="11.25">
      <c r="A20" s="493">
        <f>IF('Форма 3.12.1'!$I$28="",1,0)</f>
        <v>0</v>
      </c>
    </row>
    <row r="21" ht="11.25">
      <c r="A21" s="493">
        <f>IF('Форма 3.12.1'!$J$28="",1,0)</f>
        <v>0</v>
      </c>
    </row>
    <row r="22" ht="11.25">
      <c r="A22" s="493">
        <f>IF('Форма 3.12.1'!$H$31="",1,0)</f>
        <v>0</v>
      </c>
    </row>
    <row r="23" ht="11.25">
      <c r="A23" s="493">
        <f>IF('Форма 3.12.1'!$I$31="",1,0)</f>
        <v>0</v>
      </c>
    </row>
    <row r="24" ht="11.25">
      <c r="A24" s="493">
        <f>IF('Форма 3.12.1'!$J$31="",1,0)</f>
        <v>0</v>
      </c>
    </row>
    <row r="25" ht="11.25">
      <c r="A25" s="493">
        <f>IF('Форма 3.12.2 | Т-ВО'!$O$22="",1,0)</f>
        <v>0</v>
      </c>
    </row>
    <row r="26" ht="11.25">
      <c r="A26" s="493">
        <f>IF('Форма 3.12.2 | Т-ВО'!$R$23="",1,0)</f>
        <v>0</v>
      </c>
    </row>
    <row r="27" ht="11.25">
      <c r="A27" s="493">
        <f>IF('Форма 3.12.2 | Т-ВО'!$T$23="",1,0)</f>
        <v>0</v>
      </c>
    </row>
    <row r="28" ht="11.25">
      <c r="A28" s="493">
        <f>IF('Форма 3.12.2 | Т-ВО'!$S$23="",1,0)</f>
        <v>0</v>
      </c>
    </row>
    <row r="29" ht="11.25">
      <c r="A29" s="493">
        <f>IF('Форма 3.12.2 | Т-ВО'!$U$23="",1,0)</f>
        <v>0</v>
      </c>
    </row>
    <row r="30" ht="11.25">
      <c r="A30" s="493">
        <f>IF('Форма 3.12.2 | Т-транс'!$O$22="",1,0)</f>
        <v>1</v>
      </c>
    </row>
    <row r="31" ht="11.25">
      <c r="A31" s="493">
        <f>IF('Форма 3.12.2 | Т-транс'!$R$23="",1,0)</f>
        <v>1</v>
      </c>
    </row>
    <row r="32" ht="11.25">
      <c r="A32" s="493">
        <f>IF('Форма 3.12.2 | Т-транс'!$T$23="",1,0)</f>
        <v>1</v>
      </c>
    </row>
    <row r="33" ht="11.25">
      <c r="A33" s="493">
        <f>IF('Форма 3.12.2 | Т-транс'!$S$23="",1,0)</f>
        <v>0</v>
      </c>
    </row>
    <row r="34" ht="11.25">
      <c r="A34" s="493">
        <f>IF('Форма 3.12.2 | Т-транс'!$U$23="",1,0)</f>
        <v>0</v>
      </c>
    </row>
    <row r="35" ht="11.25">
      <c r="A35" s="493">
        <f>IF('Форма 3.12.3 | Т-подкл(инд)'!$M$22="",1,0)</f>
        <v>1</v>
      </c>
    </row>
    <row r="36" ht="11.25">
      <c r="A36" s="493">
        <f>IF('Форма 3.12.3 | Т-подкл(инд)'!$Q$22="",1,0)</f>
        <v>1</v>
      </c>
    </row>
    <row r="37" ht="11.25">
      <c r="A37" s="493">
        <f>IF('Форма 3.12.3 | Т-подкл(инд)'!$AD$22="",1,0)</f>
        <v>1</v>
      </c>
    </row>
    <row r="38" ht="11.25">
      <c r="A38" s="493">
        <f>IF('Форма 3.12.3 | Т-подкл(инд)'!$AE$22="",1,0)</f>
        <v>1</v>
      </c>
    </row>
    <row r="39" ht="11.25">
      <c r="A39" s="493">
        <f>IF('Форма 3.12.3 | Т-подкл(инд)'!$AF$22="",1,0)</f>
        <v>1</v>
      </c>
    </row>
    <row r="40" ht="11.25">
      <c r="A40" s="493">
        <f>IF('Форма 3.12.3 | Т-подкл(инд)'!$AG$22="",1,0)</f>
        <v>1</v>
      </c>
    </row>
    <row r="41" ht="11.25">
      <c r="A41" s="493">
        <f>IF('Форма 3.12.3 | Т-подкл(инд)'!$AH$22="",1,0)</f>
        <v>1</v>
      </c>
    </row>
    <row r="42" ht="11.25">
      <c r="A42" s="493">
        <f>IF('Форма 3.12.3 | Т-подкл(инд)'!$AJ$22="",1,0)</f>
        <v>1</v>
      </c>
    </row>
    <row r="43" ht="11.25">
      <c r="A43" s="493">
        <f>IF('Форма 3.12.3 | Т-подкл(инд)'!$N$22="",1,0)</f>
        <v>0</v>
      </c>
    </row>
    <row r="44" ht="11.25">
      <c r="A44" s="493">
        <f>IF('Форма 3.12.3 | Т-подкл(инд)'!$R$22="",1,0)</f>
        <v>0</v>
      </c>
    </row>
    <row r="45" ht="11.25">
      <c r="A45" s="493">
        <f>IF('Форма 3.12.3 | Т-подкл(инд)'!$V$22="",1,0)</f>
        <v>0</v>
      </c>
    </row>
    <row r="46" ht="11.25">
      <c r="A46" s="493">
        <f>IF('Форма 3.12.3 | Т-подкл(инд)'!$Z$22="",1,0)</f>
        <v>0</v>
      </c>
    </row>
    <row r="47" ht="11.25">
      <c r="A47" s="493">
        <f>IF('Форма 3.12.3 | Т-подкл(инд)'!$AI$22="",1,0)</f>
        <v>0</v>
      </c>
    </row>
    <row r="48" ht="11.25">
      <c r="A48" s="493">
        <f>IF('Форма 3.12.3 | Т-подкл(инд)'!$AK$22="",1,0)</f>
        <v>0</v>
      </c>
    </row>
    <row r="49" ht="11.25">
      <c r="A49" s="493">
        <f>IF('Форма 3.12.3 | Т-подкл'!$P$22="",1,0)</f>
        <v>1</v>
      </c>
    </row>
    <row r="50" ht="11.25">
      <c r="A50" s="493">
        <f>IF('Форма 3.12.3 | Т-подкл'!$AC$22="",1,0)</f>
        <v>1</v>
      </c>
    </row>
    <row r="51" ht="11.25">
      <c r="A51" s="493">
        <f>IF('Форма 3.12.3 | Т-подкл'!$AD$22="",1,0)</f>
        <v>1</v>
      </c>
    </row>
    <row r="52" ht="11.25">
      <c r="A52" s="493">
        <f>IF('Форма 3.12.3 | Т-подкл'!$AE$22="",1,0)</f>
        <v>1</v>
      </c>
    </row>
    <row r="53" ht="11.25">
      <c r="A53" s="493">
        <f>IF('Форма 3.12.3 | Т-подкл'!$AF$22="",1,0)</f>
        <v>1</v>
      </c>
    </row>
    <row r="54" ht="11.25">
      <c r="A54" s="493">
        <f>IF('Форма 3.12.3 | Т-подкл'!$AG$22="",1,0)</f>
        <v>1</v>
      </c>
    </row>
    <row r="55" ht="11.25">
      <c r="A55" s="493">
        <f>IF('Форма 3.12.3 | Т-подкл'!$AI$22="",1,0)</f>
        <v>1</v>
      </c>
    </row>
    <row r="56" ht="11.25">
      <c r="A56" s="493">
        <f>IF('Форма 3.12.3 | Т-подкл'!$Q$22="",1,0)</f>
        <v>0</v>
      </c>
    </row>
    <row r="57" ht="11.25">
      <c r="A57" s="493">
        <f>IF('Форма 3.12.3 | Т-подкл'!$U$22="",1,0)</f>
        <v>0</v>
      </c>
    </row>
    <row r="58" ht="11.25">
      <c r="A58" s="493">
        <f>IF('Форма 3.12.3 | Т-подкл'!$Y$22="",1,0)</f>
        <v>0</v>
      </c>
    </row>
    <row r="59" ht="11.25">
      <c r="A59" s="493">
        <f>IF('Форма 3.12.3 | Т-подкл'!$AH$22="",1,0)</f>
        <v>0</v>
      </c>
    </row>
    <row r="60" ht="11.25">
      <c r="A60" s="493">
        <f>IF('Форма 3.12.3 | Т-подкл'!$AJ$22="",1,0)</f>
        <v>0</v>
      </c>
    </row>
    <row r="61" ht="11.25">
      <c r="A61" s="493">
        <f>IF('Форма 1.0.2'!$E$12="",1,0)</f>
        <v>1</v>
      </c>
    </row>
    <row r="62" ht="11.25">
      <c r="A62" s="493">
        <f>IF('Форма 1.0.2'!$F$12="",1,0)</f>
        <v>1</v>
      </c>
    </row>
    <row r="63" ht="11.25">
      <c r="A63" s="493">
        <f>IF('Форма 1.0.2'!$G$12="",1,0)</f>
        <v>1</v>
      </c>
    </row>
    <row r="64" ht="11.25">
      <c r="A64" s="493">
        <f>IF('Форма 1.0.2'!$H$12="",1,0)</f>
        <v>1</v>
      </c>
    </row>
    <row r="65" ht="11.25">
      <c r="A65" s="493">
        <f>IF('Форма 1.0.2'!$I$12="",1,0)</f>
        <v>1</v>
      </c>
    </row>
    <row r="66" ht="11.25">
      <c r="A66" s="493">
        <f>IF('Форма 1.0.2'!$J$12="",1,0)</f>
        <v>1</v>
      </c>
    </row>
    <row r="67" ht="11.25">
      <c r="A67" s="493">
        <f>IF('Сведения об изменении'!$E$12="",1,0)</f>
        <v>0</v>
      </c>
    </row>
    <row r="68" ht="11.25">
      <c r="A68" s="493">
        <f>IF(Территории!$E$12="",1,0)</f>
        <v>0</v>
      </c>
    </row>
    <row r="69" ht="11.25">
      <c r="A69" s="493">
        <f>IF('Перечень тарифов'!$E$21="",1,0)</f>
        <v>0</v>
      </c>
    </row>
    <row r="70" ht="11.25">
      <c r="A70" s="493">
        <f>IF('Перечень тарифов'!$F$21="",1,0)</f>
        <v>0</v>
      </c>
    </row>
    <row r="71" ht="11.25">
      <c r="A71" s="493">
        <f>IF('Перечень тарифов'!$G$21="",1,0)</f>
        <v>0</v>
      </c>
    </row>
    <row r="72" ht="11.25">
      <c r="A72" s="493">
        <f>IF('Перечень тарифов'!$K$21="",1,0)</f>
        <v>0</v>
      </c>
    </row>
    <row r="73" ht="11.25">
      <c r="A73" s="493">
        <f>IF('Перечень тарифов'!$O$21="",1,0)</f>
        <v>0</v>
      </c>
    </row>
    <row r="74" ht="11.25">
      <c r="A74" s="493">
        <f>IF('Перечень тарифов'!$N$21="",1,0)</f>
        <v>0</v>
      </c>
    </row>
    <row r="75" ht="11.25">
      <c r="A75" s="493">
        <f>IF('Форма 3.12.2 | Т-ВО'!$O$23="",1,0)</f>
        <v>0</v>
      </c>
    </row>
    <row r="76" ht="11.25">
      <c r="A76" s="493">
        <f>IF('Форма 3.12.1'!$K$15="",1,0)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93" customWidth="1"/>
  </cols>
  <sheetData>
    <row r="1" spans="1:3" ht="11.25">
      <c r="A1" s="493" t="s">
        <v>257</v>
      </c>
      <c r="B1" s="493" t="s">
        <v>258</v>
      </c>
      <c r="C1" s="493" t="s">
        <v>259</v>
      </c>
    </row>
    <row r="2" spans="1:3" ht="11.25">
      <c r="A2" s="493">
        <v>4189678</v>
      </c>
      <c r="B2" s="493" t="s">
        <v>260</v>
      </c>
      <c r="C2" s="493" t="s">
        <v>261</v>
      </c>
    </row>
    <row r="3" spans="1:3" ht="11.25">
      <c r="A3" s="493">
        <v>4190415</v>
      </c>
      <c r="B3" s="493" t="s">
        <v>262</v>
      </c>
      <c r="C3" s="493" t="s">
        <v>261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4" customWidth="1"/>
    <col min="2" max="2" width="66.00390625" style="494" customWidth="1"/>
    <col min="3" max="16384" width="9.140625" style="494" customWidth="1"/>
  </cols>
  <sheetData>
    <row r="3" ht="11.25">
      <c r="B3" s="495" t="s">
        <v>101</v>
      </c>
    </row>
    <row r="4" ht="11.25">
      <c r="B4" s="495" t="s">
        <v>263</v>
      </c>
    </row>
    <row r="5" ht="11.25">
      <c r="B5" s="495" t="s">
        <v>264</v>
      </c>
    </row>
    <row r="6" ht="11.25">
      <c r="B6" s="495" t="s">
        <v>265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16384" width="9.140625" style="49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2" customWidth="1"/>
  </cols>
  <sheetData>
    <row r="1" ht="3" customHeight="1">
      <c r="AA1" s="2" t="s">
        <v>0</v>
      </c>
    </row>
    <row r="2" spans="2:23" ht="16.5" customHeight="1">
      <c r="B2" s="3" t="e">
        <f>#N/A</f>
        <v>#NAME?</v>
      </c>
      <c r="C2" s="3"/>
      <c r="D2" s="3"/>
      <c r="E2" s="3"/>
      <c r="F2" s="3"/>
      <c r="G2" s="3"/>
      <c r="Q2" s="4"/>
      <c r="R2" s="4"/>
      <c r="S2" s="4"/>
      <c r="T2" s="4"/>
      <c r="U2" s="4"/>
      <c r="V2" s="4"/>
      <c r="W2" s="4"/>
    </row>
    <row r="3" spans="2:25" ht="18" customHeight="1">
      <c r="B3" s="5" t="e">
        <f>#N/A</f>
        <v>#NAME?</v>
      </c>
      <c r="C3" s="5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7"/>
      <c r="X3" s="6"/>
      <c r="Y3" s="6"/>
    </row>
    <row r="4" spans="4:25" ht="3" customHeigh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9.75" customHeight="1">
      <c r="A6" s="6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:25" ht="15" customHeight="1">
      <c r="A7" s="6"/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1:25" ht="15" customHeight="1">
      <c r="A8" s="6"/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1:25" ht="15" customHeight="1">
      <c r="A9" s="6"/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1:25" ht="10.5" customHeight="1">
      <c r="A10" s="6"/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1:25" ht="27" customHeight="1">
      <c r="A11" s="6"/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1:25" ht="12" customHeight="1">
      <c r="A12" s="6"/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1:25" ht="38.25" customHeight="1">
      <c r="A13" s="6"/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1:25" ht="15" customHeight="1">
      <c r="A14" s="6"/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1:25" ht="15">
      <c r="A15" s="6"/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1:25" ht="15">
      <c r="A16" s="6"/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1:25" ht="15" customHeight="1">
      <c r="A17" s="6"/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1:25" ht="15">
      <c r="A18" s="6"/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1:25" ht="59.25" customHeight="1">
      <c r="A19" s="6"/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1:25" ht="15" hidden="1">
      <c r="A20" s="6"/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1:25" ht="14.25" customHeight="1" hidden="1">
      <c r="A21" s="6"/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1:25" ht="14.25" customHeight="1" hidden="1">
      <c r="A22" s="6"/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1:25" ht="27" customHeight="1" hidden="1">
      <c r="A23" s="6"/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1:25" ht="10.5" customHeight="1" hidden="1">
      <c r="A24" s="6"/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 ht="27" customHeight="1" hidden="1">
      <c r="A25" s="6"/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12" customHeight="1" hidden="1">
      <c r="A26" s="6"/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38.25" customHeight="1" hidden="1">
      <c r="A27" s="6"/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 ht="15" hidden="1">
      <c r="A28" s="6"/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 ht="15" hidden="1">
      <c r="A29" s="6"/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15" hidden="1">
      <c r="A30" s="6"/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 ht="15" hidden="1">
      <c r="A31" s="6"/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ht="15" hidden="1">
      <c r="A32" s="6"/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 ht="18.75" customHeight="1" hidden="1">
      <c r="A33" s="6"/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1:25" ht="15" hidden="1">
      <c r="A34" s="6"/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1:25" ht="24" customHeight="1" hidden="1">
      <c r="A35" s="6"/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1:25" ht="38.25" customHeight="1" hidden="1">
      <c r="A36" s="6"/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1:25" ht="9.75" customHeight="1" hidden="1">
      <c r="A37" s="6"/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1:25" ht="51" customHeight="1" hidden="1">
      <c r="A38" s="6"/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1:25" ht="15" customHeight="1" hidden="1">
      <c r="A39" s="6"/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1:25" ht="12" customHeight="1" hidden="1">
      <c r="A40" s="6"/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1:25" ht="38.25" customHeight="1" hidden="1">
      <c r="A41" s="6"/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1:25" ht="15" hidden="1">
      <c r="A42" s="6"/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1:25" ht="15" hidden="1">
      <c r="A43" s="6"/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1:25" ht="33.75" customHeight="1" hidden="1">
      <c r="A44" s="6"/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1:25" ht="15" hidden="1">
      <c r="A45" s="6"/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1:25" ht="24" customHeight="1" hidden="1">
      <c r="A46" s="6"/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1:25" ht="37.5" customHeight="1" hidden="1">
      <c r="A47" s="6"/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1:25" ht="24" customHeight="1" hidden="1">
      <c r="A48" s="6"/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1:25" ht="51" customHeight="1" hidden="1">
      <c r="A49" s="6"/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1:25" ht="15" hidden="1">
      <c r="A50" s="6"/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1:25" ht="15" hidden="1">
      <c r="A51" s="6"/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1:25" ht="15" hidden="1">
      <c r="A52" s="6"/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1:25" ht="15" hidden="1">
      <c r="A53" s="6"/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1:25" ht="15" hidden="1">
      <c r="A54" s="6"/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1:25" ht="15" hidden="1">
      <c r="A55" s="6"/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1:25" ht="25.5" customHeight="1" hidden="1">
      <c r="A56" s="6"/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1:25" ht="15" hidden="1">
      <c r="A57" s="6"/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1:25" ht="15" customHeight="1" hidden="1">
      <c r="A58" s="6"/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4"/>
      <c r="W58" s="4"/>
      <c r="X58" s="4"/>
      <c r="Y58" s="12"/>
    </row>
    <row r="59" spans="1:25" ht="15" customHeight="1" hidden="1">
      <c r="A59" s="6"/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1:25" ht="15" customHeight="1" hidden="1">
      <c r="A60" s="6"/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1:25" ht="15" hidden="1">
      <c r="A61" s="6"/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1:25" ht="27.75" customHeight="1" hidden="1">
      <c r="A62" s="6"/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1:25" ht="15" hidden="1">
      <c r="A63" s="6"/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1:25" ht="15" hidden="1">
      <c r="A64" s="6"/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1:25" ht="15" hidden="1">
      <c r="A65" s="6"/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1:25" ht="15" hidden="1">
      <c r="A66" s="6"/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1:25" ht="15" hidden="1">
      <c r="A67" s="6"/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1:25" ht="89.25" customHeight="1" hidden="1">
      <c r="A68" s="6"/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1:25" ht="15" hidden="1">
      <c r="A69" s="6"/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1:25" ht="15" hidden="1">
      <c r="A70" s="6"/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1:25" ht="15" hidden="1">
      <c r="A71" s="6"/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1:25" ht="40.5" customHeight="1" hidden="1">
      <c r="A72" s="6"/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1:25" ht="63" customHeight="1" hidden="1">
      <c r="A73" s="6"/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1:25" ht="30" customHeight="1" hidden="1">
      <c r="A74" s="6"/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1:25" ht="30" customHeight="1" hidden="1">
      <c r="A75" s="6"/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1:25" ht="15" hidden="1">
      <c r="A76" s="6"/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1:25" ht="15" hidden="1">
      <c r="A77" s="6"/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1:25" ht="8.25" customHeight="1" hidden="1">
      <c r="A78" s="6"/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1:25" ht="21" customHeight="1" hidden="1">
      <c r="A79" s="6"/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1:25" ht="14.25" customHeight="1" hidden="1">
      <c r="A80" s="6"/>
      <c r="B80" s="9"/>
      <c r="C80" s="10"/>
      <c r="D80" s="17"/>
      <c r="E80" s="37"/>
      <c r="F80" s="37"/>
      <c r="G80" s="37"/>
      <c r="H80" s="37"/>
      <c r="Y80" s="12"/>
    </row>
    <row r="81" spans="1:25" ht="15" hidden="1">
      <c r="A81" s="6"/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4"/>
      <c r="W81" s="4"/>
      <c r="X81" s="4"/>
      <c r="Y81" s="12"/>
    </row>
    <row r="82" spans="1:25" ht="15" customHeight="1" hidden="1">
      <c r="A82" s="6"/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1:25" ht="15" customHeight="1" hidden="1">
      <c r="A83" s="6"/>
      <c r="B83" s="9"/>
      <c r="C83" s="10"/>
      <c r="D83" s="17"/>
      <c r="Y83" s="12"/>
    </row>
    <row r="84" spans="1:25" ht="15" customHeight="1" hidden="1">
      <c r="A84" s="6"/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1:25" ht="15" hidden="1">
      <c r="A85" s="6"/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1:25" ht="15" hidden="1">
      <c r="A86" s="6"/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1:25" ht="15" hidden="1">
      <c r="A87" s="6"/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1:25" ht="15" hidden="1">
      <c r="A88" s="6"/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1:25" ht="15" hidden="1">
      <c r="A89" s="6"/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1:25" ht="15" hidden="1">
      <c r="A90" s="6"/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1:25" ht="15" hidden="1">
      <c r="A91" s="6"/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1:25" ht="15" hidden="1">
      <c r="A92" s="6"/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1:25" ht="15" hidden="1">
      <c r="A93" s="6"/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1:25" ht="15" hidden="1">
      <c r="A94" s="6"/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1:25" ht="15" hidden="1">
      <c r="A95" s="6"/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1:25" ht="27" customHeight="1" hidden="1">
      <c r="A96" s="6"/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1:25" ht="15" hidden="1">
      <c r="A97" s="6"/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1:25" ht="25.5" customHeight="1" hidden="1">
      <c r="A98" s="6"/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1:25" ht="15" customHeight="1" hidden="1">
      <c r="A99" s="6"/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1:27" ht="15" customHeight="1" hidden="1">
      <c r="A100" s="6"/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2" t="s">
        <v>15</v>
      </c>
    </row>
    <row r="101" spans="1:25" ht="15" customHeight="1" hidden="1">
      <c r="A101" s="6"/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1:25" ht="15" customHeight="1" hidden="1">
      <c r="A102" s="6"/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1:25" ht="15" hidden="1">
      <c r="A103" s="6"/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1:25" ht="15" hidden="1">
      <c r="A104" s="6"/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1:25" ht="15" hidden="1">
      <c r="A105" s="6"/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1:25" ht="15" hidden="1">
      <c r="A106" s="6"/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5" hidden="1">
      <c r="A107" s="6"/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1:25" ht="15" hidden="1">
      <c r="A108" s="6"/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1:25" ht="15" hidden="1">
      <c r="A109" s="6"/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5" hidden="1">
      <c r="A110" s="6"/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1:25" ht="30" customHeight="1" hidden="1">
      <c r="A111" s="6"/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1:25" ht="31.5" customHeight="1" hidden="1">
      <c r="A112" s="6"/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1:25" ht="15" customHeight="1">
      <c r="A113" s="6"/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workbookViewId="0" topLeftCell="A1">
      <selection activeCell="A1" sqref="A1"/>
    </sheetView>
  </sheetViews>
  <sheetFormatPr defaultColWidth="9.140625" defaultRowHeight="11.25"/>
  <cols>
    <col min="1" max="1" width="38.421875" style="498" customWidth="1"/>
    <col min="2" max="16384" width="9.140625" style="498" customWidth="1"/>
  </cols>
  <sheetData>
    <row r="1" spans="1:5" ht="15">
      <c r="A1" s="499" t="s">
        <v>266</v>
      </c>
      <c r="B1" s="499" t="s">
        <v>267</v>
      </c>
      <c r="C1" s="499"/>
      <c r="D1" s="499"/>
      <c r="E1" s="499"/>
    </row>
    <row r="2" spans="1:5" ht="15">
      <c r="A2" s="499"/>
      <c r="B2" s="499"/>
      <c r="C2" s="499"/>
      <c r="D2" s="499"/>
      <c r="E2" s="499"/>
    </row>
    <row r="3" spans="1:5" ht="15">
      <c r="A3" s="499"/>
      <c r="B3" s="499"/>
      <c r="C3" s="499"/>
      <c r="D3" s="499"/>
      <c r="E3" s="499"/>
    </row>
    <row r="4" spans="1:5" ht="15">
      <c r="A4" s="499"/>
      <c r="B4" s="499"/>
      <c r="C4" s="499"/>
      <c r="D4" s="499"/>
      <c r="E4" s="499"/>
    </row>
    <row r="5" spans="1:5" ht="15">
      <c r="A5" s="499"/>
      <c r="B5" s="499"/>
      <c r="C5" s="499"/>
      <c r="D5" s="499"/>
      <c r="E5" s="499"/>
    </row>
    <row r="6" spans="1:5" ht="15">
      <c r="A6" s="499"/>
      <c r="B6" s="499"/>
      <c r="C6" s="499"/>
      <c r="D6" s="499"/>
      <c r="E6" s="499"/>
    </row>
    <row r="7" spans="1:5" ht="15">
      <c r="A7" s="499"/>
      <c r="B7" s="499"/>
      <c r="C7" s="499"/>
      <c r="D7" s="499"/>
      <c r="E7" s="499"/>
    </row>
    <row r="8" spans="1:5" ht="15">
      <c r="A8" s="499"/>
      <c r="B8" s="499"/>
      <c r="C8" s="499"/>
      <c r="D8" s="499"/>
      <c r="E8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B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3" customWidth="1"/>
    <col min="2" max="2" width="65.28125" style="493" customWidth="1"/>
    <col min="3" max="3" width="41.00390625" style="493" customWidth="1"/>
    <col min="4" max="16384" width="9.140625" style="493" customWidth="1"/>
  </cols>
  <sheetData>
    <row r="1" spans="1:2" ht="11.25">
      <c r="A1" s="493" t="s">
        <v>268</v>
      </c>
      <c r="B1" s="493" t="s">
        <v>269</v>
      </c>
    </row>
    <row r="2" spans="1:2" ht="11.25">
      <c r="A2" s="493">
        <v>4213771</v>
      </c>
      <c r="B2" s="493" t="s">
        <v>270</v>
      </c>
    </row>
    <row r="3" spans="1:2" ht="11.25">
      <c r="A3" s="493">
        <v>4213772</v>
      </c>
      <c r="B3" s="493" t="s">
        <v>271</v>
      </c>
    </row>
    <row r="4" spans="1:2" ht="11.25">
      <c r="A4" s="493">
        <v>4213773</v>
      </c>
      <c r="B4" s="493" t="s">
        <v>272</v>
      </c>
    </row>
    <row r="5" spans="1:2" ht="11.25">
      <c r="A5" s="493">
        <v>4213774</v>
      </c>
      <c r="B5" s="493" t="s">
        <v>124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93" customWidth="1"/>
    <col min="2" max="2" width="65.28125" style="493" customWidth="1"/>
    <col min="3" max="3" width="41.00390625" style="493" customWidth="1"/>
    <col min="4" max="16384" width="9.140625" style="493" customWidth="1"/>
  </cols>
  <sheetData>
    <row r="1" spans="1:2" ht="11.25">
      <c r="A1" s="493" t="s">
        <v>268</v>
      </c>
      <c r="B1" s="493" t="s">
        <v>273</v>
      </c>
    </row>
    <row r="2" spans="1:2" ht="11.25">
      <c r="A2" s="493">
        <v>4189714</v>
      </c>
      <c r="B2" s="493" t="s">
        <v>125</v>
      </c>
    </row>
    <row r="3" spans="1:2" ht="11.25">
      <c r="A3" s="493">
        <v>4189713</v>
      </c>
      <c r="B3" s="493" t="s">
        <v>274</v>
      </c>
    </row>
    <row r="4" spans="1:2" ht="11.25">
      <c r="A4" s="493">
        <v>4189712</v>
      </c>
      <c r="B4" s="493" t="s">
        <v>275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500" customWidth="1"/>
  </cols>
  <sheetData>
    <row r="1" ht="12.75">
      <c r="A1" s="5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183"/>
  <sheetViews>
    <sheetView workbookViewId="0" topLeftCell="A1">
      <selection activeCell="A1" sqref="A1"/>
    </sheetView>
  </sheetViews>
  <sheetFormatPr defaultColWidth="9.140625" defaultRowHeight="11.25"/>
  <cols>
    <col min="1" max="1" width="36.28125" style="7" customWidth="1"/>
    <col min="2" max="2" width="21.140625" style="7" customWidth="1"/>
    <col min="3" max="16384" width="9.140625" style="502" customWidth="1"/>
  </cols>
  <sheetData>
    <row r="1" spans="1:2" ht="11.25">
      <c r="A1" s="503" t="s">
        <v>276</v>
      </c>
      <c r="B1" s="503" t="s">
        <v>277</v>
      </c>
    </row>
    <row r="2" spans="1:2" ht="11.25">
      <c r="A2" t="s">
        <v>278</v>
      </c>
      <c r="B2" t="s">
        <v>279</v>
      </c>
    </row>
    <row r="3" spans="1:2" ht="11.25">
      <c r="A3" t="s">
        <v>280</v>
      </c>
      <c r="B3" t="s">
        <v>281</v>
      </c>
    </row>
    <row r="4" spans="1:2" ht="11.25">
      <c r="A4" t="s">
        <v>282</v>
      </c>
      <c r="B4" t="s">
        <v>283</v>
      </c>
    </row>
    <row r="5" spans="1:2" ht="11.25">
      <c r="A5" t="s">
        <v>284</v>
      </c>
      <c r="B5" t="s">
        <v>285</v>
      </c>
    </row>
    <row r="6" spans="1:2" ht="11.25">
      <c r="A6" t="s">
        <v>286</v>
      </c>
      <c r="B6" t="s">
        <v>287</v>
      </c>
    </row>
    <row r="7" spans="1:2" ht="11.25">
      <c r="A7" t="s">
        <v>288</v>
      </c>
      <c r="B7" t="s">
        <v>289</v>
      </c>
    </row>
    <row r="8" spans="1:2" ht="11.25">
      <c r="A8" t="s">
        <v>290</v>
      </c>
      <c r="B8" t="s">
        <v>291</v>
      </c>
    </row>
    <row r="9" spans="1:2" ht="11.25">
      <c r="A9" t="s">
        <v>292</v>
      </c>
      <c r="B9" t="s">
        <v>293</v>
      </c>
    </row>
    <row r="10" spans="1:2" ht="11.25">
      <c r="A10" t="s">
        <v>294</v>
      </c>
      <c r="B10" t="s">
        <v>295</v>
      </c>
    </row>
    <row r="11" spans="1:2" ht="11.25">
      <c r="A11" t="s">
        <v>296</v>
      </c>
      <c r="B11" t="s">
        <v>297</v>
      </c>
    </row>
    <row r="12" spans="1:2" ht="11.25">
      <c r="A12" t="s">
        <v>298</v>
      </c>
      <c r="B12" t="s">
        <v>299</v>
      </c>
    </row>
    <row r="13" spans="1:2" ht="11.25">
      <c r="A13" t="s">
        <v>300</v>
      </c>
      <c r="B13" t="s">
        <v>301</v>
      </c>
    </row>
    <row r="14" spans="1:2" ht="11.25">
      <c r="A14" t="s">
        <v>302</v>
      </c>
      <c r="B14" t="s">
        <v>303</v>
      </c>
    </row>
    <row r="15" spans="1:2" ht="11.25">
      <c r="A15" t="s">
        <v>304</v>
      </c>
      <c r="B15" t="s">
        <v>305</v>
      </c>
    </row>
    <row r="16" spans="1:2" ht="11.25">
      <c r="A16" t="s">
        <v>306</v>
      </c>
      <c r="B16" t="s">
        <v>307</v>
      </c>
    </row>
    <row r="17" spans="1:2" ht="11.25">
      <c r="A17" t="s">
        <v>308</v>
      </c>
      <c r="B17" t="s">
        <v>309</v>
      </c>
    </row>
    <row r="18" spans="1:2" ht="11.25">
      <c r="A18" t="s">
        <v>310</v>
      </c>
      <c r="B18" t="s">
        <v>311</v>
      </c>
    </row>
    <row r="19" spans="1:2" ht="11.25">
      <c r="A19" t="s">
        <v>312</v>
      </c>
      <c r="B19" t="s">
        <v>313</v>
      </c>
    </row>
    <row r="20" spans="1:2" ht="11.25">
      <c r="A20" t="s">
        <v>314</v>
      </c>
      <c r="B20" t="s">
        <v>315</v>
      </c>
    </row>
    <row r="21" spans="1:2" ht="11.25">
      <c r="A21" t="s">
        <v>316</v>
      </c>
      <c r="B21" t="s">
        <v>317</v>
      </c>
    </row>
    <row r="22" spans="1:2" ht="11.25">
      <c r="A22"/>
      <c r="B22" t="s">
        <v>318</v>
      </c>
    </row>
    <row r="23" spans="1:2" ht="11.25">
      <c r="A23"/>
      <c r="B23" t="s">
        <v>319</v>
      </c>
    </row>
    <row r="24" spans="1:2" ht="11.25">
      <c r="A24"/>
      <c r="B24" t="s">
        <v>320</v>
      </c>
    </row>
    <row r="25" spans="1:2" ht="11.25">
      <c r="A25"/>
      <c r="B25" t="s">
        <v>321</v>
      </c>
    </row>
    <row r="26" spans="1:2" ht="11.25">
      <c r="A26"/>
      <c r="B26" t="s">
        <v>322</v>
      </c>
    </row>
    <row r="27" spans="1:2" ht="11.25">
      <c r="A27"/>
      <c r="B27" t="s">
        <v>323</v>
      </c>
    </row>
    <row r="28" spans="1:2" ht="11.25">
      <c r="A28"/>
      <c r="B28" t="s">
        <v>324</v>
      </c>
    </row>
    <row r="29" spans="1:2" ht="11.25">
      <c r="A29"/>
      <c r="B29" t="s">
        <v>325</v>
      </c>
    </row>
    <row r="30" spans="1:2" ht="11.25">
      <c r="A30"/>
      <c r="B30" t="s">
        <v>326</v>
      </c>
    </row>
    <row r="31" spans="1:2" ht="11.25">
      <c r="A31"/>
      <c r="B31" t="s">
        <v>327</v>
      </c>
    </row>
    <row r="32" spans="1:2" ht="11.25">
      <c r="A32"/>
      <c r="B32" t="s">
        <v>328</v>
      </c>
    </row>
    <row r="33" spans="1:2" ht="11.25">
      <c r="A33"/>
      <c r="B33" t="s">
        <v>329</v>
      </c>
    </row>
    <row r="34" spans="1:2" ht="11.25">
      <c r="A34"/>
      <c r="B34" t="s">
        <v>330</v>
      </c>
    </row>
    <row r="35" spans="1:2" ht="11.25">
      <c r="A35"/>
      <c r="B35" t="s">
        <v>331</v>
      </c>
    </row>
    <row r="36" spans="1:2" ht="11.25">
      <c r="A36"/>
      <c r="B36" t="s">
        <v>332</v>
      </c>
    </row>
    <row r="37" spans="1:2" ht="11.25">
      <c r="A37"/>
      <c r="B37" t="s">
        <v>333</v>
      </c>
    </row>
    <row r="38" spans="1:2" ht="11.25">
      <c r="A38"/>
      <c r="B38" t="s">
        <v>334</v>
      </c>
    </row>
    <row r="39" spans="1:2" ht="11.25">
      <c r="A39"/>
      <c r="B39" t="s">
        <v>335</v>
      </c>
    </row>
    <row r="40" spans="1:2" ht="11.25">
      <c r="A40"/>
      <c r="B40" t="s">
        <v>336</v>
      </c>
    </row>
    <row r="41" spans="1:2" ht="11.25">
      <c r="A41"/>
      <c r="B41" t="s">
        <v>337</v>
      </c>
    </row>
    <row r="42" spans="1:2" ht="11.25">
      <c r="A42"/>
      <c r="B42" t="s">
        <v>338</v>
      </c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504"/>
    </row>
    <row r="2" ht="12">
      <c r="A2" s="504"/>
    </row>
    <row r="3" ht="12">
      <c r="A3" s="504"/>
    </row>
    <row r="4" ht="12">
      <c r="A4" s="504"/>
    </row>
    <row r="5" ht="12">
      <c r="A5" s="504"/>
    </row>
    <row r="6" ht="12">
      <c r="A6" s="504"/>
    </row>
    <row r="7" ht="12">
      <c r="A7" s="504"/>
    </row>
    <row r="8" ht="12">
      <c r="A8" s="504"/>
    </row>
    <row r="9" ht="12">
      <c r="A9" s="504"/>
    </row>
    <row r="10" ht="12">
      <c r="A10" s="504"/>
    </row>
    <row r="11" ht="12">
      <c r="A11" s="504"/>
    </row>
    <row r="12" ht="12">
      <c r="A12" s="504"/>
    </row>
    <row r="13" ht="12">
      <c r="A13" s="504"/>
    </row>
    <row r="14" ht="12">
      <c r="A14" s="504"/>
    </row>
    <row r="15" ht="12">
      <c r="A15" s="504"/>
    </row>
    <row r="16" ht="12">
      <c r="A16" s="504"/>
    </row>
    <row r="17" ht="12">
      <c r="A17" s="504"/>
    </row>
    <row r="18" ht="12">
      <c r="A18" s="504"/>
    </row>
    <row r="19" ht="12">
      <c r="A19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505" customWidth="1"/>
    <col min="2" max="16384" width="9.140625" style="50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44225.4287731481</v>
      </c>
      <c r="B2" s="49" t="s">
        <v>20</v>
      </c>
      <c r="C2" s="49" t="s">
        <v>21</v>
      </c>
    </row>
    <row r="3" spans="1:3" ht="11.25">
      <c r="A3" s="53">
        <v>44225.4287847222</v>
      </c>
      <c r="B3" s="49" t="s">
        <v>22</v>
      </c>
      <c r="C3" s="49" t="s">
        <v>21</v>
      </c>
    </row>
    <row r="4" spans="1:3" ht="90">
      <c r="A4" s="53">
        <v>44225.4287962963</v>
      </c>
      <c r="B4" s="49" t="s">
        <v>23</v>
      </c>
      <c r="C4" s="49" t="s">
        <v>21</v>
      </c>
    </row>
    <row r="5" spans="1:3" ht="11.25">
      <c r="A5" s="53">
        <v>44225.4287962963</v>
      </c>
      <c r="B5" s="49" t="s">
        <v>24</v>
      </c>
      <c r="C5" s="49" t="s">
        <v>21</v>
      </c>
    </row>
    <row r="6" spans="1:3" ht="11.25">
      <c r="A6" s="53">
        <v>44225.4288425926</v>
      </c>
      <c r="B6" s="49" t="s">
        <v>25</v>
      </c>
      <c r="C6" s="49" t="s">
        <v>21</v>
      </c>
    </row>
    <row r="7" spans="1:3" ht="11.25">
      <c r="A7" s="53">
        <v>44225.428900463</v>
      </c>
      <c r="B7" s="49" t="s">
        <v>26</v>
      </c>
      <c r="C7" s="49" t="s">
        <v>21</v>
      </c>
    </row>
    <row r="8" spans="1:3" ht="11.25">
      <c r="A8" s="53">
        <v>44225.428900463</v>
      </c>
      <c r="B8" s="49" t="s">
        <v>27</v>
      </c>
      <c r="C8" s="49" t="s">
        <v>21</v>
      </c>
    </row>
    <row r="9" spans="1:3" ht="11.25">
      <c r="A9" s="53">
        <v>44225.428912037</v>
      </c>
      <c r="B9" s="49" t="s">
        <v>28</v>
      </c>
      <c r="C9" s="49" t="s">
        <v>21</v>
      </c>
    </row>
    <row r="10" spans="1:3" ht="22.5">
      <c r="A10" s="53">
        <v>44225.4289930556</v>
      </c>
      <c r="B10" s="49" t="s">
        <v>29</v>
      </c>
      <c r="C10" s="49" t="s">
        <v>21</v>
      </c>
    </row>
    <row r="11" spans="1:3" ht="11.25">
      <c r="A11" s="53">
        <v>44314.4212731481</v>
      </c>
      <c r="B11" s="49" t="s">
        <v>20</v>
      </c>
      <c r="C11" s="49" t="s">
        <v>21</v>
      </c>
    </row>
    <row r="12" spans="1:3" ht="11.25">
      <c r="A12" s="53">
        <v>44314.4212962963</v>
      </c>
      <c r="B12" s="49" t="s">
        <v>30</v>
      </c>
      <c r="C12" s="49" t="s">
        <v>21</v>
      </c>
    </row>
    <row r="13" spans="1:3" ht="11.25">
      <c r="A13" s="53">
        <v>44314.4213773148</v>
      </c>
      <c r="B13" s="49" t="s">
        <v>20</v>
      </c>
      <c r="C13" s="49" t="s">
        <v>21</v>
      </c>
    </row>
    <row r="14" spans="1:3" ht="11.25">
      <c r="A14" s="53">
        <v>44314.421400463</v>
      </c>
      <c r="B14" s="49" t="s">
        <v>30</v>
      </c>
      <c r="C14" s="49" t="s">
        <v>21</v>
      </c>
    </row>
    <row r="15" spans="1:3" ht="11.25">
      <c r="A15" s="53">
        <v>44314.4226851852</v>
      </c>
      <c r="B15" s="49" t="s">
        <v>20</v>
      </c>
      <c r="C15" s="49" t="s">
        <v>21</v>
      </c>
    </row>
    <row r="16" spans="1:3" ht="11.25">
      <c r="A16" s="53">
        <v>44314.4226967593</v>
      </c>
      <c r="B16" s="49" t="s">
        <v>30</v>
      </c>
      <c r="C16" s="49" t="s">
        <v>21</v>
      </c>
    </row>
    <row r="17" spans="1:3" ht="11.25">
      <c r="A17" s="53">
        <v>44315.5138310185</v>
      </c>
      <c r="B17" s="49" t="s">
        <v>20</v>
      </c>
      <c r="C17" s="49" t="s">
        <v>21</v>
      </c>
    </row>
    <row r="18" spans="1:3" ht="11.25">
      <c r="A18" s="53">
        <v>44315.5138425926</v>
      </c>
      <c r="B18" s="49" t="s">
        <v>30</v>
      </c>
      <c r="C18" s="49" t="s">
        <v>21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507" customWidth="1"/>
    <col min="27" max="36" width="9.140625" style="508" customWidth="1"/>
    <col min="37" max="16384" width="9.140625" style="50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24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7" customWidth="1"/>
    <col min="3" max="3" width="20.7109375" style="7" customWidth="1"/>
    <col min="4" max="4" width="25.140625" style="7" customWidth="1"/>
    <col min="5" max="16384" width="9.140625" style="7" customWidth="1"/>
  </cols>
  <sheetData>
    <row r="1" spans="1:9" ht="11.25">
      <c r="A1" s="7" t="s">
        <v>339</v>
      </c>
      <c r="B1" s="7" t="s">
        <v>340</v>
      </c>
      <c r="C1" s="7" t="s">
        <v>341</v>
      </c>
      <c r="D1" s="7" t="s">
        <v>342</v>
      </c>
      <c r="E1" s="7" t="s">
        <v>343</v>
      </c>
      <c r="F1" s="7" t="s">
        <v>344</v>
      </c>
      <c r="G1" s="7" t="s">
        <v>345</v>
      </c>
      <c r="H1" s="7" t="s">
        <v>346</v>
      </c>
      <c r="I1" s="7" t="s">
        <v>347</v>
      </c>
    </row>
    <row r="2" spans="1:10" ht="11.25">
      <c r="A2" s="7">
        <v>1</v>
      </c>
      <c r="B2" s="7" t="s">
        <v>348</v>
      </c>
      <c r="C2" s="7" t="s">
        <v>32</v>
      </c>
      <c r="D2" s="7" t="s">
        <v>349</v>
      </c>
      <c r="E2" s="7" t="s">
        <v>350</v>
      </c>
      <c r="F2" s="7" t="s">
        <v>351</v>
      </c>
      <c r="G2" s="7" t="s">
        <v>352</v>
      </c>
      <c r="H2" s="7" t="s">
        <v>353</v>
      </c>
      <c r="J2" s="7" t="s">
        <v>354</v>
      </c>
    </row>
    <row r="3" spans="1:10" ht="11.25">
      <c r="A3" s="7">
        <v>2</v>
      </c>
      <c r="B3" s="7" t="s">
        <v>348</v>
      </c>
      <c r="C3" s="7" t="s">
        <v>32</v>
      </c>
      <c r="D3" s="7" t="s">
        <v>355</v>
      </c>
      <c r="E3" s="7" t="s">
        <v>356</v>
      </c>
      <c r="F3" s="7" t="s">
        <v>357</v>
      </c>
      <c r="G3" s="7" t="s">
        <v>358</v>
      </c>
      <c r="H3" s="7" t="s">
        <v>359</v>
      </c>
      <c r="J3" s="7" t="s">
        <v>354</v>
      </c>
    </row>
    <row r="4" spans="1:10" ht="11.25">
      <c r="A4" s="7">
        <v>3</v>
      </c>
      <c r="B4" s="7" t="s">
        <v>348</v>
      </c>
      <c r="C4" s="7" t="s">
        <v>32</v>
      </c>
      <c r="D4" s="7" t="s">
        <v>360</v>
      </c>
      <c r="E4" s="7" t="s">
        <v>361</v>
      </c>
      <c r="F4" s="7" t="s">
        <v>362</v>
      </c>
      <c r="G4" s="7" t="s">
        <v>363</v>
      </c>
      <c r="J4" s="7" t="s">
        <v>354</v>
      </c>
    </row>
    <row r="5" spans="1:10" ht="11.25">
      <c r="A5" s="7">
        <v>4</v>
      </c>
      <c r="B5" s="7" t="s">
        <v>348</v>
      </c>
      <c r="C5" s="7" t="s">
        <v>32</v>
      </c>
      <c r="D5" s="7" t="s">
        <v>364</v>
      </c>
      <c r="E5" s="7" t="s">
        <v>365</v>
      </c>
      <c r="F5" s="7" t="s">
        <v>366</v>
      </c>
      <c r="G5" s="7" t="s">
        <v>367</v>
      </c>
      <c r="H5" s="7" t="s">
        <v>368</v>
      </c>
      <c r="J5" s="7" t="s">
        <v>354</v>
      </c>
    </row>
    <row r="6" spans="1:10" ht="11.25">
      <c r="A6" s="7">
        <v>5</v>
      </c>
      <c r="B6" s="7" t="s">
        <v>348</v>
      </c>
      <c r="C6" s="7" t="s">
        <v>32</v>
      </c>
      <c r="D6" s="7" t="s">
        <v>369</v>
      </c>
      <c r="E6" s="7" t="s">
        <v>370</v>
      </c>
      <c r="F6" s="7" t="s">
        <v>371</v>
      </c>
      <c r="G6" s="7" t="s">
        <v>352</v>
      </c>
      <c r="H6" s="7" t="s">
        <v>372</v>
      </c>
      <c r="J6" s="7" t="s">
        <v>354</v>
      </c>
    </row>
    <row r="7" spans="1:10" ht="11.25">
      <c r="A7" s="7">
        <v>6</v>
      </c>
      <c r="B7" s="7" t="s">
        <v>348</v>
      </c>
      <c r="C7" s="7" t="s">
        <v>32</v>
      </c>
      <c r="D7" s="7" t="s">
        <v>373</v>
      </c>
      <c r="E7" s="7" t="s">
        <v>374</v>
      </c>
      <c r="F7" s="7" t="s">
        <v>375</v>
      </c>
      <c r="G7" s="7" t="s">
        <v>376</v>
      </c>
      <c r="J7" s="7" t="s">
        <v>354</v>
      </c>
    </row>
    <row r="8" spans="1:10" ht="11.25">
      <c r="A8" s="7">
        <v>7</v>
      </c>
      <c r="B8" s="7" t="s">
        <v>348</v>
      </c>
      <c r="C8" s="7" t="s">
        <v>32</v>
      </c>
      <c r="D8" s="7" t="s">
        <v>377</v>
      </c>
      <c r="E8" s="7" t="s">
        <v>378</v>
      </c>
      <c r="F8" s="7" t="s">
        <v>379</v>
      </c>
      <c r="G8" s="7" t="s">
        <v>380</v>
      </c>
      <c r="H8" s="7" t="s">
        <v>381</v>
      </c>
      <c r="J8" s="7" t="s">
        <v>354</v>
      </c>
    </row>
    <row r="9" spans="1:10" ht="11.25">
      <c r="A9" s="7">
        <v>8</v>
      </c>
      <c r="B9" s="7" t="s">
        <v>348</v>
      </c>
      <c r="C9" s="7" t="s">
        <v>32</v>
      </c>
      <c r="D9" s="7" t="s">
        <v>382</v>
      </c>
      <c r="E9" s="7" t="s">
        <v>383</v>
      </c>
      <c r="F9" s="7" t="s">
        <v>384</v>
      </c>
      <c r="G9" s="7" t="s">
        <v>358</v>
      </c>
      <c r="H9" s="7" t="s">
        <v>385</v>
      </c>
      <c r="J9" s="7" t="s">
        <v>354</v>
      </c>
    </row>
    <row r="10" spans="1:10" ht="11.25">
      <c r="A10" s="7">
        <v>9</v>
      </c>
      <c r="B10" s="7" t="s">
        <v>348</v>
      </c>
      <c r="C10" s="7" t="s">
        <v>32</v>
      </c>
      <c r="D10" s="7" t="s">
        <v>386</v>
      </c>
      <c r="E10" s="7" t="s">
        <v>387</v>
      </c>
      <c r="F10" s="7" t="s">
        <v>388</v>
      </c>
      <c r="G10" s="7" t="s">
        <v>389</v>
      </c>
      <c r="H10" s="7" t="s">
        <v>390</v>
      </c>
      <c r="J10" s="7" t="s">
        <v>354</v>
      </c>
    </row>
    <row r="11" spans="1:10" ht="11.25">
      <c r="A11" s="7">
        <v>10</v>
      </c>
      <c r="B11" s="7" t="s">
        <v>348</v>
      </c>
      <c r="C11" s="7" t="s">
        <v>32</v>
      </c>
      <c r="D11" s="7" t="s">
        <v>391</v>
      </c>
      <c r="E11" s="7" t="s">
        <v>392</v>
      </c>
      <c r="F11" s="7" t="s">
        <v>393</v>
      </c>
      <c r="G11" s="7" t="s">
        <v>394</v>
      </c>
      <c r="H11" s="7" t="s">
        <v>395</v>
      </c>
      <c r="J11" s="7" t="s">
        <v>354</v>
      </c>
    </row>
    <row r="12" spans="1:10" ht="11.25">
      <c r="A12" s="7">
        <v>11</v>
      </c>
      <c r="B12" s="7" t="s">
        <v>348</v>
      </c>
      <c r="C12" s="7" t="s">
        <v>32</v>
      </c>
      <c r="D12" s="7" t="s">
        <v>396</v>
      </c>
      <c r="E12" s="7" t="s">
        <v>397</v>
      </c>
      <c r="F12" s="7" t="s">
        <v>398</v>
      </c>
      <c r="G12" s="7" t="s">
        <v>399</v>
      </c>
      <c r="H12" s="7" t="s">
        <v>400</v>
      </c>
      <c r="J12" s="7" t="s">
        <v>354</v>
      </c>
    </row>
    <row r="13" spans="1:10" ht="11.25">
      <c r="A13" s="7">
        <v>12</v>
      </c>
      <c r="B13" s="7" t="s">
        <v>348</v>
      </c>
      <c r="C13" s="7" t="s">
        <v>32</v>
      </c>
      <c r="D13" s="7" t="s">
        <v>401</v>
      </c>
      <c r="E13" s="7" t="s">
        <v>402</v>
      </c>
      <c r="F13" s="7" t="s">
        <v>403</v>
      </c>
      <c r="G13" s="7" t="s">
        <v>404</v>
      </c>
      <c r="J13" s="7" t="s">
        <v>354</v>
      </c>
    </row>
    <row r="14" spans="1:10" ht="11.25">
      <c r="A14" s="7">
        <v>13</v>
      </c>
      <c r="B14" s="7" t="s">
        <v>348</v>
      </c>
      <c r="C14" s="7" t="s">
        <v>32</v>
      </c>
      <c r="D14" s="7" t="s">
        <v>405</v>
      </c>
      <c r="E14" s="7" t="s">
        <v>406</v>
      </c>
      <c r="F14" s="7" t="s">
        <v>407</v>
      </c>
      <c r="G14" s="7" t="s">
        <v>408</v>
      </c>
      <c r="H14" s="7" t="s">
        <v>409</v>
      </c>
      <c r="J14" s="7" t="s">
        <v>354</v>
      </c>
    </row>
    <row r="15" spans="1:10" ht="11.25">
      <c r="A15" s="7">
        <v>14</v>
      </c>
      <c r="B15" s="7" t="s">
        <v>348</v>
      </c>
      <c r="C15" s="7" t="s">
        <v>32</v>
      </c>
      <c r="D15" s="7" t="s">
        <v>410</v>
      </c>
      <c r="E15" s="7" t="s">
        <v>411</v>
      </c>
      <c r="F15" s="7" t="s">
        <v>412</v>
      </c>
      <c r="G15" s="7" t="s">
        <v>413</v>
      </c>
      <c r="H15" s="7" t="s">
        <v>414</v>
      </c>
      <c r="J15" s="7" t="s">
        <v>354</v>
      </c>
    </row>
    <row r="16" spans="1:10" ht="11.25">
      <c r="A16" s="7">
        <v>15</v>
      </c>
      <c r="B16" s="7" t="s">
        <v>348</v>
      </c>
      <c r="C16" s="7" t="s">
        <v>32</v>
      </c>
      <c r="D16" s="7" t="s">
        <v>415</v>
      </c>
      <c r="E16" s="7" t="s">
        <v>416</v>
      </c>
      <c r="F16" s="7" t="s">
        <v>417</v>
      </c>
      <c r="G16" s="7" t="s">
        <v>404</v>
      </c>
      <c r="J16" s="7" t="s">
        <v>354</v>
      </c>
    </row>
    <row r="17" spans="1:10" ht="11.25">
      <c r="A17" s="7">
        <v>16</v>
      </c>
      <c r="B17" s="7" t="s">
        <v>348</v>
      </c>
      <c r="C17" s="7" t="s">
        <v>32</v>
      </c>
      <c r="D17" s="7" t="s">
        <v>418</v>
      </c>
      <c r="E17" s="7" t="s">
        <v>419</v>
      </c>
      <c r="F17" s="7" t="s">
        <v>420</v>
      </c>
      <c r="G17" s="7" t="s">
        <v>421</v>
      </c>
      <c r="J17" s="7" t="s">
        <v>354</v>
      </c>
    </row>
    <row r="18" spans="1:10" ht="11.25">
      <c r="A18" s="7">
        <v>17</v>
      </c>
      <c r="B18" s="7" t="s">
        <v>348</v>
      </c>
      <c r="C18" s="7" t="s">
        <v>32</v>
      </c>
      <c r="D18" s="7" t="s">
        <v>422</v>
      </c>
      <c r="E18" s="7" t="s">
        <v>423</v>
      </c>
      <c r="F18" s="7" t="s">
        <v>424</v>
      </c>
      <c r="G18" s="7" t="s">
        <v>425</v>
      </c>
      <c r="J18" s="7" t="s">
        <v>354</v>
      </c>
    </row>
    <row r="19" spans="1:10" ht="11.25">
      <c r="A19" s="7">
        <v>18</v>
      </c>
      <c r="B19" s="7" t="s">
        <v>348</v>
      </c>
      <c r="C19" s="7" t="s">
        <v>32</v>
      </c>
      <c r="D19" s="7" t="s">
        <v>426</v>
      </c>
      <c r="E19" s="7" t="s">
        <v>427</v>
      </c>
      <c r="F19" s="7" t="s">
        <v>428</v>
      </c>
      <c r="G19" s="7" t="s">
        <v>429</v>
      </c>
      <c r="H19" s="7" t="s">
        <v>430</v>
      </c>
      <c r="J19" s="7" t="s">
        <v>354</v>
      </c>
    </row>
    <row r="20" spans="1:10" ht="11.25">
      <c r="A20" s="7">
        <v>19</v>
      </c>
      <c r="B20" s="7" t="s">
        <v>348</v>
      </c>
      <c r="C20" s="7" t="s">
        <v>32</v>
      </c>
      <c r="D20" s="7" t="s">
        <v>431</v>
      </c>
      <c r="E20" s="7" t="s">
        <v>432</v>
      </c>
      <c r="F20" s="7" t="s">
        <v>433</v>
      </c>
      <c r="G20" s="7" t="s">
        <v>358</v>
      </c>
      <c r="H20" s="7" t="s">
        <v>434</v>
      </c>
      <c r="J20" s="7" t="s">
        <v>354</v>
      </c>
    </row>
    <row r="21" spans="1:10" ht="11.25">
      <c r="A21" s="7">
        <v>20</v>
      </c>
      <c r="B21" s="7" t="s">
        <v>348</v>
      </c>
      <c r="C21" s="7" t="s">
        <v>32</v>
      </c>
      <c r="D21" s="7" t="s">
        <v>435</v>
      </c>
      <c r="E21" s="7" t="s">
        <v>436</v>
      </c>
      <c r="F21" s="7" t="s">
        <v>437</v>
      </c>
      <c r="G21" s="7" t="s">
        <v>352</v>
      </c>
      <c r="H21" s="7" t="s">
        <v>438</v>
      </c>
      <c r="J21" s="7" t="s">
        <v>354</v>
      </c>
    </row>
    <row r="22" spans="1:10" ht="11.25">
      <c r="A22" s="7">
        <v>21</v>
      </c>
      <c r="B22" s="7" t="s">
        <v>348</v>
      </c>
      <c r="C22" s="7" t="s">
        <v>32</v>
      </c>
      <c r="D22" s="7" t="s">
        <v>439</v>
      </c>
      <c r="E22" s="7" t="s">
        <v>440</v>
      </c>
      <c r="F22" s="7" t="s">
        <v>441</v>
      </c>
      <c r="G22" s="7" t="s">
        <v>442</v>
      </c>
      <c r="H22" s="7" t="s">
        <v>443</v>
      </c>
      <c r="J22" s="7" t="s">
        <v>354</v>
      </c>
    </row>
    <row r="23" spans="1:10" ht="11.25">
      <c r="A23" s="7">
        <v>22</v>
      </c>
      <c r="B23" s="7" t="s">
        <v>348</v>
      </c>
      <c r="C23" s="7" t="s">
        <v>32</v>
      </c>
      <c r="D23" s="7" t="s">
        <v>444</v>
      </c>
      <c r="E23" s="7" t="s">
        <v>445</v>
      </c>
      <c r="F23" s="7" t="s">
        <v>446</v>
      </c>
      <c r="G23" s="7" t="s">
        <v>447</v>
      </c>
      <c r="H23" s="7" t="s">
        <v>448</v>
      </c>
      <c r="J23" s="7" t="s">
        <v>354</v>
      </c>
    </row>
    <row r="24" spans="1:10" ht="11.25">
      <c r="A24" s="7">
        <v>23</v>
      </c>
      <c r="B24" s="7" t="s">
        <v>348</v>
      </c>
      <c r="C24" s="7" t="s">
        <v>32</v>
      </c>
      <c r="D24" s="7" t="s">
        <v>449</v>
      </c>
      <c r="E24" s="7" t="s">
        <v>450</v>
      </c>
      <c r="F24" s="7" t="s">
        <v>451</v>
      </c>
      <c r="G24" s="7" t="s">
        <v>352</v>
      </c>
      <c r="H24" s="7" t="s">
        <v>353</v>
      </c>
      <c r="J24" s="7" t="s">
        <v>354</v>
      </c>
    </row>
    <row r="25" spans="1:10" ht="11.25">
      <c r="A25" s="7">
        <v>24</v>
      </c>
      <c r="B25" s="7" t="s">
        <v>348</v>
      </c>
      <c r="C25" s="7" t="s">
        <v>32</v>
      </c>
      <c r="D25" s="7" t="s">
        <v>452</v>
      </c>
      <c r="E25" s="7" t="s">
        <v>453</v>
      </c>
      <c r="F25" s="7" t="s">
        <v>454</v>
      </c>
      <c r="G25" s="7" t="s">
        <v>455</v>
      </c>
      <c r="H25" s="7" t="s">
        <v>456</v>
      </c>
      <c r="J25" s="7" t="s">
        <v>354</v>
      </c>
    </row>
    <row r="26" spans="1:10" ht="11.25">
      <c r="A26" s="7">
        <v>25</v>
      </c>
      <c r="B26" s="7" t="s">
        <v>348</v>
      </c>
      <c r="C26" s="7" t="s">
        <v>32</v>
      </c>
      <c r="D26" s="7" t="s">
        <v>457</v>
      </c>
      <c r="E26" s="7" t="s">
        <v>458</v>
      </c>
      <c r="F26" s="7" t="s">
        <v>459</v>
      </c>
      <c r="G26" s="7" t="s">
        <v>352</v>
      </c>
      <c r="H26" s="7" t="s">
        <v>353</v>
      </c>
      <c r="J26" s="7" t="s">
        <v>354</v>
      </c>
    </row>
    <row r="27" spans="1:10" ht="11.25">
      <c r="A27" s="7">
        <v>26</v>
      </c>
      <c r="B27" s="7" t="s">
        <v>348</v>
      </c>
      <c r="C27" s="7" t="s">
        <v>32</v>
      </c>
      <c r="D27" s="7" t="s">
        <v>460</v>
      </c>
      <c r="E27" s="7" t="s">
        <v>461</v>
      </c>
      <c r="F27" s="7" t="s">
        <v>462</v>
      </c>
      <c r="G27" s="7" t="s">
        <v>463</v>
      </c>
      <c r="J27" s="7" t="s">
        <v>354</v>
      </c>
    </row>
    <row r="28" spans="1:10" ht="11.25">
      <c r="A28" s="7">
        <v>27</v>
      </c>
      <c r="B28" s="7" t="s">
        <v>348</v>
      </c>
      <c r="C28" s="7" t="s">
        <v>32</v>
      </c>
      <c r="D28" s="7" t="s">
        <v>464</v>
      </c>
      <c r="E28" s="7" t="s">
        <v>465</v>
      </c>
      <c r="F28" s="7" t="s">
        <v>466</v>
      </c>
      <c r="G28" s="7" t="s">
        <v>63</v>
      </c>
      <c r="H28" s="7" t="s">
        <v>467</v>
      </c>
      <c r="J28" s="7" t="s">
        <v>354</v>
      </c>
    </row>
    <row r="29" spans="1:10" ht="11.25">
      <c r="A29" s="7">
        <v>28</v>
      </c>
      <c r="B29" s="7" t="s">
        <v>348</v>
      </c>
      <c r="C29" s="7" t="s">
        <v>32</v>
      </c>
      <c r="D29" s="7" t="s">
        <v>468</v>
      </c>
      <c r="E29" s="7" t="s">
        <v>469</v>
      </c>
      <c r="F29" s="7" t="s">
        <v>470</v>
      </c>
      <c r="G29" s="7" t="s">
        <v>471</v>
      </c>
      <c r="H29" s="7" t="s">
        <v>472</v>
      </c>
      <c r="J29" s="7" t="s">
        <v>354</v>
      </c>
    </row>
    <row r="30" spans="1:10" ht="11.25">
      <c r="A30" s="7">
        <v>29</v>
      </c>
      <c r="B30" s="7" t="s">
        <v>348</v>
      </c>
      <c r="C30" s="7" t="s">
        <v>32</v>
      </c>
      <c r="D30" s="7" t="s">
        <v>473</v>
      </c>
      <c r="E30" s="7" t="s">
        <v>57</v>
      </c>
      <c r="F30" s="7" t="s">
        <v>61</v>
      </c>
      <c r="G30" s="7" t="s">
        <v>63</v>
      </c>
      <c r="H30" s="7" t="s">
        <v>474</v>
      </c>
      <c r="J30" s="7" t="s">
        <v>354</v>
      </c>
    </row>
    <row r="31" spans="1:10" ht="11.25">
      <c r="A31" s="7">
        <v>30</v>
      </c>
      <c r="B31" s="7" t="s">
        <v>348</v>
      </c>
      <c r="C31" s="7" t="s">
        <v>32</v>
      </c>
      <c r="D31" s="7" t="s">
        <v>475</v>
      </c>
      <c r="E31" s="7" t="s">
        <v>476</v>
      </c>
      <c r="F31" s="7" t="s">
        <v>477</v>
      </c>
      <c r="G31" s="7" t="s">
        <v>478</v>
      </c>
      <c r="J31" s="7" t="s">
        <v>354</v>
      </c>
    </row>
    <row r="32" spans="1:10" ht="11.25">
      <c r="A32" s="7">
        <v>31</v>
      </c>
      <c r="B32" s="7" t="s">
        <v>348</v>
      </c>
      <c r="C32" s="7" t="s">
        <v>32</v>
      </c>
      <c r="D32" s="7" t="s">
        <v>479</v>
      </c>
      <c r="E32" s="7" t="s">
        <v>480</v>
      </c>
      <c r="F32" s="7" t="s">
        <v>481</v>
      </c>
      <c r="G32" s="7" t="s">
        <v>429</v>
      </c>
      <c r="H32" s="7" t="s">
        <v>482</v>
      </c>
      <c r="J32" s="7" t="s">
        <v>354</v>
      </c>
    </row>
    <row r="33" spans="1:10" ht="11.25">
      <c r="A33" s="7">
        <v>32</v>
      </c>
      <c r="B33" s="7" t="s">
        <v>348</v>
      </c>
      <c r="C33" s="7" t="s">
        <v>32</v>
      </c>
      <c r="D33" s="7" t="s">
        <v>483</v>
      </c>
      <c r="E33" s="7" t="s">
        <v>484</v>
      </c>
      <c r="F33" s="7" t="s">
        <v>485</v>
      </c>
      <c r="G33" s="7" t="s">
        <v>429</v>
      </c>
      <c r="H33" s="7" t="s">
        <v>486</v>
      </c>
      <c r="J33" s="7" t="s">
        <v>354</v>
      </c>
    </row>
    <row r="34" spans="1:10" ht="11.25">
      <c r="A34" s="7">
        <v>33</v>
      </c>
      <c r="B34" s="7" t="s">
        <v>348</v>
      </c>
      <c r="C34" s="7" t="s">
        <v>32</v>
      </c>
      <c r="D34" s="7" t="s">
        <v>487</v>
      </c>
      <c r="E34" s="7" t="s">
        <v>488</v>
      </c>
      <c r="F34" s="7" t="s">
        <v>489</v>
      </c>
      <c r="G34" s="7" t="s">
        <v>490</v>
      </c>
      <c r="H34" s="7" t="s">
        <v>491</v>
      </c>
      <c r="J34" s="7" t="s">
        <v>354</v>
      </c>
    </row>
    <row r="35" spans="1:10" ht="11.25">
      <c r="A35" s="7">
        <v>34</v>
      </c>
      <c r="B35" s="7" t="s">
        <v>348</v>
      </c>
      <c r="C35" s="7" t="s">
        <v>32</v>
      </c>
      <c r="D35" s="7" t="s">
        <v>492</v>
      </c>
      <c r="E35" s="7" t="s">
        <v>493</v>
      </c>
      <c r="F35" s="7" t="s">
        <v>494</v>
      </c>
      <c r="G35" s="7" t="s">
        <v>495</v>
      </c>
      <c r="J35" s="7" t="s">
        <v>354</v>
      </c>
    </row>
    <row r="36" spans="1:10" ht="11.25">
      <c r="A36" s="7">
        <v>35</v>
      </c>
      <c r="B36" s="7" t="s">
        <v>348</v>
      </c>
      <c r="C36" s="7" t="s">
        <v>32</v>
      </c>
      <c r="D36" s="7" t="s">
        <v>496</v>
      </c>
      <c r="E36" s="7" t="s">
        <v>497</v>
      </c>
      <c r="F36" s="7" t="s">
        <v>498</v>
      </c>
      <c r="G36" s="7" t="s">
        <v>367</v>
      </c>
      <c r="H36" s="7" t="s">
        <v>499</v>
      </c>
      <c r="J36" s="7" t="s">
        <v>354</v>
      </c>
    </row>
    <row r="37" spans="1:10" ht="11.25">
      <c r="A37" s="7">
        <v>36</v>
      </c>
      <c r="B37" s="7" t="s">
        <v>348</v>
      </c>
      <c r="C37" s="7" t="s">
        <v>32</v>
      </c>
      <c r="D37" s="7" t="s">
        <v>500</v>
      </c>
      <c r="E37" s="7" t="s">
        <v>501</v>
      </c>
      <c r="F37" s="7" t="s">
        <v>502</v>
      </c>
      <c r="G37" s="7" t="s">
        <v>503</v>
      </c>
      <c r="H37" s="7" t="s">
        <v>504</v>
      </c>
      <c r="J37" s="7" t="s">
        <v>354</v>
      </c>
    </row>
    <row r="38" spans="1:10" ht="11.25">
      <c r="A38" s="7">
        <v>37</v>
      </c>
      <c r="B38" s="7" t="s">
        <v>348</v>
      </c>
      <c r="C38" s="7" t="s">
        <v>32</v>
      </c>
      <c r="D38" s="7" t="s">
        <v>505</v>
      </c>
      <c r="E38" s="7" t="s">
        <v>506</v>
      </c>
      <c r="F38" s="7" t="s">
        <v>507</v>
      </c>
      <c r="G38" s="7" t="s">
        <v>413</v>
      </c>
      <c r="H38" s="7" t="s">
        <v>508</v>
      </c>
      <c r="J38" s="7" t="s">
        <v>354</v>
      </c>
    </row>
    <row r="39" spans="1:10" ht="11.25">
      <c r="A39" s="7">
        <v>38</v>
      </c>
      <c r="B39" s="7" t="s">
        <v>348</v>
      </c>
      <c r="C39" s="7" t="s">
        <v>32</v>
      </c>
      <c r="D39" s="7" t="s">
        <v>509</v>
      </c>
      <c r="E39" s="7" t="s">
        <v>510</v>
      </c>
      <c r="F39" s="7" t="s">
        <v>511</v>
      </c>
      <c r="G39" s="7" t="s">
        <v>512</v>
      </c>
      <c r="J39" s="7" t="s">
        <v>354</v>
      </c>
    </row>
    <row r="40" spans="1:10" ht="11.25">
      <c r="A40" s="7">
        <v>39</v>
      </c>
      <c r="B40" s="7" t="s">
        <v>348</v>
      </c>
      <c r="C40" s="7" t="s">
        <v>32</v>
      </c>
      <c r="D40" s="7" t="s">
        <v>513</v>
      </c>
      <c r="E40" s="7" t="s">
        <v>514</v>
      </c>
      <c r="F40" s="7" t="s">
        <v>515</v>
      </c>
      <c r="G40" s="7" t="s">
        <v>516</v>
      </c>
      <c r="H40" s="7" t="s">
        <v>517</v>
      </c>
      <c r="J40" s="7" t="s">
        <v>354</v>
      </c>
    </row>
    <row r="41" spans="1:10" ht="11.25">
      <c r="A41" s="7">
        <v>40</v>
      </c>
      <c r="B41" s="7" t="s">
        <v>348</v>
      </c>
      <c r="C41" s="7" t="s">
        <v>32</v>
      </c>
      <c r="D41" s="7" t="s">
        <v>518</v>
      </c>
      <c r="E41" s="7" t="s">
        <v>519</v>
      </c>
      <c r="F41" s="7" t="s">
        <v>520</v>
      </c>
      <c r="G41" s="7" t="s">
        <v>521</v>
      </c>
      <c r="H41" s="7" t="s">
        <v>522</v>
      </c>
      <c r="J41" s="7" t="s">
        <v>354</v>
      </c>
    </row>
    <row r="42" spans="1:10" ht="11.25">
      <c r="A42" s="7">
        <v>41</v>
      </c>
      <c r="B42" s="7" t="s">
        <v>348</v>
      </c>
      <c r="C42" s="7" t="s">
        <v>32</v>
      </c>
      <c r="D42" s="7" t="s">
        <v>523</v>
      </c>
      <c r="E42" s="7" t="s">
        <v>524</v>
      </c>
      <c r="F42" s="7" t="s">
        <v>525</v>
      </c>
      <c r="G42" s="7" t="s">
        <v>521</v>
      </c>
      <c r="H42" s="7" t="s">
        <v>526</v>
      </c>
      <c r="J42" s="7" t="s">
        <v>354</v>
      </c>
    </row>
    <row r="43" spans="1:10" ht="11.25">
      <c r="A43" s="7">
        <v>42</v>
      </c>
      <c r="B43" s="7" t="s">
        <v>348</v>
      </c>
      <c r="C43" s="7" t="s">
        <v>32</v>
      </c>
      <c r="D43" s="7" t="s">
        <v>527</v>
      </c>
      <c r="E43" s="7" t="s">
        <v>528</v>
      </c>
      <c r="F43" s="7" t="s">
        <v>529</v>
      </c>
      <c r="G43" s="7" t="s">
        <v>521</v>
      </c>
      <c r="H43" s="7" t="s">
        <v>530</v>
      </c>
      <c r="J43" s="7" t="s">
        <v>354</v>
      </c>
    </row>
    <row r="44" spans="1:10" ht="11.25">
      <c r="A44" s="7">
        <v>43</v>
      </c>
      <c r="B44" s="7" t="s">
        <v>348</v>
      </c>
      <c r="C44" s="7" t="s">
        <v>32</v>
      </c>
      <c r="D44" s="7" t="s">
        <v>531</v>
      </c>
      <c r="E44" s="7" t="s">
        <v>532</v>
      </c>
      <c r="F44" s="7" t="s">
        <v>533</v>
      </c>
      <c r="G44" s="7" t="s">
        <v>521</v>
      </c>
      <c r="J44" s="7" t="s">
        <v>354</v>
      </c>
    </row>
    <row r="45" spans="1:10" ht="11.25">
      <c r="A45" s="7">
        <v>44</v>
      </c>
      <c r="B45" s="7" t="s">
        <v>348</v>
      </c>
      <c r="C45" s="7" t="s">
        <v>32</v>
      </c>
      <c r="D45" s="7" t="s">
        <v>534</v>
      </c>
      <c r="E45" s="7" t="s">
        <v>535</v>
      </c>
      <c r="F45" s="7" t="s">
        <v>536</v>
      </c>
      <c r="G45" s="7" t="s">
        <v>352</v>
      </c>
      <c r="H45" s="7" t="s">
        <v>537</v>
      </c>
      <c r="J45" s="7" t="s">
        <v>354</v>
      </c>
    </row>
    <row r="46" spans="1:10" ht="11.25">
      <c r="A46" s="7">
        <v>45</v>
      </c>
      <c r="B46" s="7" t="s">
        <v>348</v>
      </c>
      <c r="C46" s="7" t="s">
        <v>32</v>
      </c>
      <c r="D46" s="7" t="s">
        <v>538</v>
      </c>
      <c r="E46" s="7" t="s">
        <v>539</v>
      </c>
      <c r="F46" s="7" t="s">
        <v>540</v>
      </c>
      <c r="G46" s="7" t="s">
        <v>541</v>
      </c>
      <c r="J46" s="7" t="s">
        <v>354</v>
      </c>
    </row>
    <row r="47" spans="1:10" ht="11.25">
      <c r="A47" s="7">
        <v>46</v>
      </c>
      <c r="B47" s="7" t="s">
        <v>348</v>
      </c>
      <c r="C47" s="7" t="s">
        <v>32</v>
      </c>
      <c r="D47" s="7" t="s">
        <v>542</v>
      </c>
      <c r="E47" s="7" t="s">
        <v>543</v>
      </c>
      <c r="F47" s="7" t="s">
        <v>544</v>
      </c>
      <c r="G47" s="7" t="s">
        <v>352</v>
      </c>
      <c r="H47" s="7" t="s">
        <v>353</v>
      </c>
      <c r="J47" s="7" t="s">
        <v>354</v>
      </c>
    </row>
    <row r="48" spans="1:10" ht="11.25">
      <c r="A48" s="7">
        <v>47</v>
      </c>
      <c r="B48" s="7" t="s">
        <v>348</v>
      </c>
      <c r="C48" s="7" t="s">
        <v>32</v>
      </c>
      <c r="D48" s="7" t="s">
        <v>545</v>
      </c>
      <c r="E48" s="7" t="s">
        <v>546</v>
      </c>
      <c r="F48" s="7" t="s">
        <v>547</v>
      </c>
      <c r="G48" s="7" t="s">
        <v>548</v>
      </c>
      <c r="J48" s="7" t="s">
        <v>354</v>
      </c>
    </row>
    <row r="49" spans="1:10" ht="11.25">
      <c r="A49" s="7">
        <v>48</v>
      </c>
      <c r="B49" s="7" t="s">
        <v>348</v>
      </c>
      <c r="C49" s="7" t="s">
        <v>32</v>
      </c>
      <c r="D49" s="7" t="s">
        <v>549</v>
      </c>
      <c r="E49" s="7" t="s">
        <v>550</v>
      </c>
      <c r="F49" s="7" t="s">
        <v>551</v>
      </c>
      <c r="G49" s="7" t="s">
        <v>552</v>
      </c>
      <c r="H49" s="7" t="s">
        <v>553</v>
      </c>
      <c r="J49" s="7" t="s">
        <v>354</v>
      </c>
    </row>
    <row r="50" spans="1:10" ht="11.25">
      <c r="A50" s="7">
        <v>49</v>
      </c>
      <c r="B50" s="7" t="s">
        <v>348</v>
      </c>
      <c r="C50" s="7" t="s">
        <v>32</v>
      </c>
      <c r="D50" s="7" t="s">
        <v>554</v>
      </c>
      <c r="E50" s="7" t="s">
        <v>555</v>
      </c>
      <c r="F50" s="7" t="s">
        <v>556</v>
      </c>
      <c r="G50" s="7" t="s">
        <v>552</v>
      </c>
      <c r="H50" s="7" t="s">
        <v>557</v>
      </c>
      <c r="J50" s="7" t="s">
        <v>354</v>
      </c>
    </row>
    <row r="51" spans="1:10" ht="11.25">
      <c r="A51" s="7">
        <v>50</v>
      </c>
      <c r="B51" s="7" t="s">
        <v>348</v>
      </c>
      <c r="C51" s="7" t="s">
        <v>32</v>
      </c>
      <c r="D51" s="7" t="s">
        <v>558</v>
      </c>
      <c r="E51" s="7" t="s">
        <v>559</v>
      </c>
      <c r="F51" s="7" t="s">
        <v>560</v>
      </c>
      <c r="G51" s="7" t="s">
        <v>561</v>
      </c>
      <c r="H51" s="7" t="s">
        <v>562</v>
      </c>
      <c r="J51" s="7" t="s">
        <v>354</v>
      </c>
    </row>
    <row r="52" spans="1:10" ht="11.25">
      <c r="A52" s="7">
        <v>51</v>
      </c>
      <c r="B52" s="7" t="s">
        <v>348</v>
      </c>
      <c r="C52" s="7" t="s">
        <v>32</v>
      </c>
      <c r="D52" s="7" t="s">
        <v>563</v>
      </c>
      <c r="E52" s="7" t="s">
        <v>564</v>
      </c>
      <c r="F52" s="7" t="s">
        <v>565</v>
      </c>
      <c r="G52" s="7" t="s">
        <v>566</v>
      </c>
      <c r="H52" s="7" t="s">
        <v>567</v>
      </c>
      <c r="J52" s="7" t="s">
        <v>354</v>
      </c>
    </row>
    <row r="53" spans="1:10" ht="11.25">
      <c r="A53" s="7">
        <v>52</v>
      </c>
      <c r="B53" s="7" t="s">
        <v>348</v>
      </c>
      <c r="C53" s="7" t="s">
        <v>32</v>
      </c>
      <c r="D53" s="7" t="s">
        <v>568</v>
      </c>
      <c r="E53" s="7" t="s">
        <v>569</v>
      </c>
      <c r="F53" s="7" t="s">
        <v>570</v>
      </c>
      <c r="G53" s="7" t="s">
        <v>571</v>
      </c>
      <c r="J53" s="7" t="s">
        <v>354</v>
      </c>
    </row>
    <row r="54" spans="1:10" ht="11.25">
      <c r="A54" s="7">
        <v>53</v>
      </c>
      <c r="B54" s="7" t="s">
        <v>348</v>
      </c>
      <c r="C54" s="7" t="s">
        <v>32</v>
      </c>
      <c r="D54" s="7" t="s">
        <v>572</v>
      </c>
      <c r="E54" s="7" t="s">
        <v>573</v>
      </c>
      <c r="F54" s="7" t="s">
        <v>574</v>
      </c>
      <c r="G54" s="7" t="s">
        <v>575</v>
      </c>
      <c r="J54" s="7" t="s">
        <v>354</v>
      </c>
    </row>
    <row r="55" spans="1:10" ht="11.25">
      <c r="A55" s="7">
        <v>54</v>
      </c>
      <c r="B55" s="7" t="s">
        <v>348</v>
      </c>
      <c r="C55" s="7" t="s">
        <v>32</v>
      </c>
      <c r="D55" s="7" t="s">
        <v>576</v>
      </c>
      <c r="E55" s="7" t="s">
        <v>577</v>
      </c>
      <c r="F55" s="7" t="s">
        <v>578</v>
      </c>
      <c r="G55" s="7" t="s">
        <v>579</v>
      </c>
      <c r="J55" s="7" t="s">
        <v>354</v>
      </c>
    </row>
    <row r="56" spans="1:10" ht="11.25">
      <c r="A56" s="7">
        <v>55</v>
      </c>
      <c r="B56" s="7" t="s">
        <v>348</v>
      </c>
      <c r="C56" s="7" t="s">
        <v>32</v>
      </c>
      <c r="D56" s="7" t="s">
        <v>580</v>
      </c>
      <c r="E56" s="7" t="s">
        <v>581</v>
      </c>
      <c r="F56" s="7" t="s">
        <v>582</v>
      </c>
      <c r="G56" s="7" t="s">
        <v>463</v>
      </c>
      <c r="J56" s="7" t="s">
        <v>354</v>
      </c>
    </row>
    <row r="57" spans="1:10" ht="11.25">
      <c r="A57" s="7">
        <v>56</v>
      </c>
      <c r="B57" s="7" t="s">
        <v>348</v>
      </c>
      <c r="C57" s="7" t="s">
        <v>32</v>
      </c>
      <c r="D57" s="7" t="s">
        <v>583</v>
      </c>
      <c r="E57" s="7" t="s">
        <v>584</v>
      </c>
      <c r="F57" s="7" t="s">
        <v>585</v>
      </c>
      <c r="G57" s="7" t="s">
        <v>352</v>
      </c>
      <c r="H57" s="7" t="s">
        <v>353</v>
      </c>
      <c r="J57" s="7" t="s">
        <v>354</v>
      </c>
    </row>
    <row r="58" spans="1:10" ht="11.25">
      <c r="A58" s="7">
        <v>57</v>
      </c>
      <c r="B58" s="7" t="s">
        <v>348</v>
      </c>
      <c r="C58" s="7" t="s">
        <v>32</v>
      </c>
      <c r="D58" s="7" t="s">
        <v>586</v>
      </c>
      <c r="E58" s="7" t="s">
        <v>587</v>
      </c>
      <c r="F58" s="7" t="s">
        <v>588</v>
      </c>
      <c r="G58" s="7" t="s">
        <v>589</v>
      </c>
      <c r="J58" s="7" t="s">
        <v>354</v>
      </c>
    </row>
    <row r="59" spans="1:10" ht="11.25">
      <c r="A59" s="7">
        <v>58</v>
      </c>
      <c r="B59" s="7" t="s">
        <v>348</v>
      </c>
      <c r="C59" s="7" t="s">
        <v>32</v>
      </c>
      <c r="D59" s="7" t="s">
        <v>590</v>
      </c>
      <c r="E59" s="7" t="s">
        <v>591</v>
      </c>
      <c r="F59" s="7" t="s">
        <v>592</v>
      </c>
      <c r="G59" s="7" t="s">
        <v>471</v>
      </c>
      <c r="H59" s="7" t="s">
        <v>593</v>
      </c>
      <c r="J59" s="7" t="s">
        <v>354</v>
      </c>
    </row>
    <row r="60" spans="1:10" ht="11.25">
      <c r="A60" s="7">
        <v>59</v>
      </c>
      <c r="B60" s="7" t="s">
        <v>348</v>
      </c>
      <c r="C60" s="7" t="s">
        <v>32</v>
      </c>
      <c r="D60" s="7" t="s">
        <v>594</v>
      </c>
      <c r="E60" s="7" t="s">
        <v>595</v>
      </c>
      <c r="F60" s="7" t="s">
        <v>596</v>
      </c>
      <c r="G60" s="7" t="s">
        <v>561</v>
      </c>
      <c r="H60" s="7" t="s">
        <v>597</v>
      </c>
      <c r="J60" s="7" t="s">
        <v>354</v>
      </c>
    </row>
    <row r="61" spans="1:10" ht="11.25">
      <c r="A61" s="7">
        <v>60</v>
      </c>
      <c r="B61" s="7" t="s">
        <v>348</v>
      </c>
      <c r="C61" s="7" t="s">
        <v>32</v>
      </c>
      <c r="D61" s="7" t="s">
        <v>598</v>
      </c>
      <c r="E61" s="7" t="s">
        <v>599</v>
      </c>
      <c r="F61" s="7" t="s">
        <v>600</v>
      </c>
      <c r="G61" s="7" t="s">
        <v>601</v>
      </c>
      <c r="H61" s="7" t="s">
        <v>602</v>
      </c>
      <c r="J61" s="7" t="s">
        <v>354</v>
      </c>
    </row>
    <row r="62" spans="1:10" ht="11.25">
      <c r="A62" s="7">
        <v>61</v>
      </c>
      <c r="B62" s="7" t="s">
        <v>348</v>
      </c>
      <c r="C62" s="7" t="s">
        <v>32</v>
      </c>
      <c r="D62" s="7" t="s">
        <v>603</v>
      </c>
      <c r="E62" s="7" t="s">
        <v>604</v>
      </c>
      <c r="F62" s="7" t="s">
        <v>605</v>
      </c>
      <c r="G62" s="7" t="s">
        <v>606</v>
      </c>
      <c r="J62" s="7" t="s">
        <v>354</v>
      </c>
    </row>
    <row r="63" spans="1:10" ht="11.25">
      <c r="A63" s="7">
        <v>62</v>
      </c>
      <c r="B63" s="7" t="s">
        <v>348</v>
      </c>
      <c r="C63" s="7" t="s">
        <v>32</v>
      </c>
      <c r="D63" s="7" t="s">
        <v>607</v>
      </c>
      <c r="E63" s="7" t="s">
        <v>608</v>
      </c>
      <c r="F63" s="7" t="s">
        <v>609</v>
      </c>
      <c r="G63" s="7" t="s">
        <v>610</v>
      </c>
      <c r="J63" s="7" t="s">
        <v>354</v>
      </c>
    </row>
    <row r="64" spans="1:10" ht="11.25">
      <c r="A64" s="7">
        <v>63</v>
      </c>
      <c r="B64" s="7" t="s">
        <v>348</v>
      </c>
      <c r="C64" s="7" t="s">
        <v>32</v>
      </c>
      <c r="D64" s="7" t="s">
        <v>611</v>
      </c>
      <c r="E64" s="7" t="s">
        <v>612</v>
      </c>
      <c r="F64" s="7" t="s">
        <v>613</v>
      </c>
      <c r="G64" s="7" t="s">
        <v>442</v>
      </c>
      <c r="H64" s="7" t="s">
        <v>614</v>
      </c>
      <c r="J64" s="7" t="s">
        <v>354</v>
      </c>
    </row>
    <row r="65" spans="1:10" ht="11.25">
      <c r="A65" s="7">
        <v>64</v>
      </c>
      <c r="B65" s="7" t="s">
        <v>348</v>
      </c>
      <c r="C65" s="7" t="s">
        <v>32</v>
      </c>
      <c r="D65" s="7" t="s">
        <v>615</v>
      </c>
      <c r="E65" s="7" t="s">
        <v>616</v>
      </c>
      <c r="F65" s="7" t="s">
        <v>617</v>
      </c>
      <c r="G65" s="7" t="s">
        <v>380</v>
      </c>
      <c r="H65" s="7" t="s">
        <v>618</v>
      </c>
      <c r="J65" s="7" t="s">
        <v>354</v>
      </c>
    </row>
    <row r="66" spans="1:10" ht="11.25">
      <c r="A66" s="7">
        <v>65</v>
      </c>
      <c r="B66" s="7" t="s">
        <v>348</v>
      </c>
      <c r="C66" s="7" t="s">
        <v>32</v>
      </c>
      <c r="D66" s="7" t="s">
        <v>619</v>
      </c>
      <c r="E66" s="7" t="s">
        <v>620</v>
      </c>
      <c r="F66" s="7" t="s">
        <v>621</v>
      </c>
      <c r="G66" s="7" t="s">
        <v>463</v>
      </c>
      <c r="J66" s="7" t="s">
        <v>354</v>
      </c>
    </row>
    <row r="67" spans="1:10" ht="11.25">
      <c r="A67" s="7">
        <v>66</v>
      </c>
      <c r="B67" s="7" t="s">
        <v>348</v>
      </c>
      <c r="C67" s="7" t="s">
        <v>32</v>
      </c>
      <c r="D67" s="7" t="s">
        <v>622</v>
      </c>
      <c r="E67" s="7" t="s">
        <v>623</v>
      </c>
      <c r="F67" s="7" t="s">
        <v>624</v>
      </c>
      <c r="G67" s="7" t="s">
        <v>394</v>
      </c>
      <c r="H67" s="7" t="s">
        <v>625</v>
      </c>
      <c r="I67" s="7" t="s">
        <v>626</v>
      </c>
      <c r="J67" s="7" t="s">
        <v>354</v>
      </c>
    </row>
    <row r="68" spans="1:10" ht="11.25">
      <c r="A68" s="7">
        <v>67</v>
      </c>
      <c r="B68" s="7" t="s">
        <v>348</v>
      </c>
      <c r="C68" s="7" t="s">
        <v>32</v>
      </c>
      <c r="D68" s="7" t="s">
        <v>627</v>
      </c>
      <c r="E68" s="7" t="s">
        <v>628</v>
      </c>
      <c r="F68" s="7" t="s">
        <v>629</v>
      </c>
      <c r="G68" s="7" t="s">
        <v>352</v>
      </c>
      <c r="H68" s="7" t="s">
        <v>630</v>
      </c>
      <c r="J68" s="7" t="s">
        <v>354</v>
      </c>
    </row>
    <row r="69" spans="1:10" ht="11.25">
      <c r="A69" s="7">
        <v>68</v>
      </c>
      <c r="B69" s="7" t="s">
        <v>348</v>
      </c>
      <c r="C69" s="7" t="s">
        <v>32</v>
      </c>
      <c r="D69" s="7" t="s">
        <v>631</v>
      </c>
      <c r="E69" s="7" t="s">
        <v>632</v>
      </c>
      <c r="F69" s="7" t="s">
        <v>633</v>
      </c>
      <c r="G69" s="7" t="s">
        <v>634</v>
      </c>
      <c r="J69" s="7" t="s">
        <v>354</v>
      </c>
    </row>
    <row r="70" spans="1:10" ht="11.25">
      <c r="A70" s="7">
        <v>69</v>
      </c>
      <c r="B70" s="7" t="s">
        <v>348</v>
      </c>
      <c r="C70" s="7" t="s">
        <v>32</v>
      </c>
      <c r="D70" s="7" t="s">
        <v>635</v>
      </c>
      <c r="E70" s="7" t="s">
        <v>636</v>
      </c>
      <c r="F70" s="7" t="s">
        <v>637</v>
      </c>
      <c r="G70" s="7" t="s">
        <v>601</v>
      </c>
      <c r="H70" s="7" t="s">
        <v>638</v>
      </c>
      <c r="J70" s="7" t="s">
        <v>354</v>
      </c>
    </row>
    <row r="71" spans="1:10" ht="11.25">
      <c r="A71" s="7">
        <v>70</v>
      </c>
      <c r="B71" s="7" t="s">
        <v>348</v>
      </c>
      <c r="C71" s="7" t="s">
        <v>32</v>
      </c>
      <c r="D71" s="7" t="s">
        <v>639</v>
      </c>
      <c r="E71" s="7" t="s">
        <v>640</v>
      </c>
      <c r="F71" s="7" t="s">
        <v>641</v>
      </c>
      <c r="G71" s="7" t="s">
        <v>642</v>
      </c>
      <c r="H71" s="7" t="s">
        <v>643</v>
      </c>
      <c r="J71" s="7" t="s">
        <v>354</v>
      </c>
    </row>
    <row r="72" spans="1:10" ht="11.25">
      <c r="A72" s="7">
        <v>71</v>
      </c>
      <c r="B72" s="7" t="s">
        <v>348</v>
      </c>
      <c r="C72" s="7" t="s">
        <v>32</v>
      </c>
      <c r="D72" s="7" t="s">
        <v>644</v>
      </c>
      <c r="E72" s="7" t="s">
        <v>645</v>
      </c>
      <c r="F72" s="7" t="s">
        <v>646</v>
      </c>
      <c r="G72" s="7" t="s">
        <v>471</v>
      </c>
      <c r="H72" s="7" t="s">
        <v>647</v>
      </c>
      <c r="J72" s="7" t="s">
        <v>354</v>
      </c>
    </row>
    <row r="73" spans="1:10" ht="11.25">
      <c r="A73" s="7">
        <v>72</v>
      </c>
      <c r="B73" s="7" t="s">
        <v>348</v>
      </c>
      <c r="C73" s="7" t="s">
        <v>32</v>
      </c>
      <c r="D73" s="7" t="s">
        <v>648</v>
      </c>
      <c r="E73" s="7" t="s">
        <v>649</v>
      </c>
      <c r="F73" s="7" t="s">
        <v>650</v>
      </c>
      <c r="G73" s="7" t="s">
        <v>413</v>
      </c>
      <c r="H73" s="7" t="s">
        <v>651</v>
      </c>
      <c r="J73" s="7" t="s">
        <v>354</v>
      </c>
    </row>
    <row r="74" spans="1:10" ht="11.25">
      <c r="A74" s="7">
        <v>73</v>
      </c>
      <c r="B74" s="7" t="s">
        <v>348</v>
      </c>
      <c r="C74" s="7" t="s">
        <v>32</v>
      </c>
      <c r="D74" s="7" t="s">
        <v>652</v>
      </c>
      <c r="E74" s="7" t="s">
        <v>653</v>
      </c>
      <c r="F74" s="7" t="s">
        <v>654</v>
      </c>
      <c r="G74" s="7" t="s">
        <v>503</v>
      </c>
      <c r="H74" s="7" t="s">
        <v>504</v>
      </c>
      <c r="J74" s="7" t="s">
        <v>354</v>
      </c>
    </row>
    <row r="75" spans="1:10" ht="11.25">
      <c r="A75" s="7">
        <v>74</v>
      </c>
      <c r="B75" s="7" t="s">
        <v>348</v>
      </c>
      <c r="C75" s="7" t="s">
        <v>32</v>
      </c>
      <c r="D75" s="7" t="s">
        <v>655</v>
      </c>
      <c r="E75" s="7" t="s">
        <v>656</v>
      </c>
      <c r="F75" s="7" t="s">
        <v>657</v>
      </c>
      <c r="G75" s="7" t="s">
        <v>658</v>
      </c>
      <c r="H75" s="7" t="s">
        <v>659</v>
      </c>
      <c r="J75" s="7" t="s">
        <v>354</v>
      </c>
    </row>
    <row r="76" spans="1:10" ht="11.25">
      <c r="A76" s="7">
        <v>75</v>
      </c>
      <c r="B76" s="7" t="s">
        <v>348</v>
      </c>
      <c r="C76" s="7" t="s">
        <v>32</v>
      </c>
      <c r="D76" s="7" t="s">
        <v>660</v>
      </c>
      <c r="E76" s="7" t="s">
        <v>661</v>
      </c>
      <c r="F76" s="7" t="s">
        <v>662</v>
      </c>
      <c r="G76" s="7" t="s">
        <v>380</v>
      </c>
      <c r="H76" s="7" t="s">
        <v>663</v>
      </c>
      <c r="J76" s="7" t="s">
        <v>354</v>
      </c>
    </row>
    <row r="77" spans="1:10" ht="11.25">
      <c r="A77" s="7">
        <v>76</v>
      </c>
      <c r="B77" s="7" t="s">
        <v>348</v>
      </c>
      <c r="C77" s="7" t="s">
        <v>32</v>
      </c>
      <c r="D77" s="7" t="s">
        <v>664</v>
      </c>
      <c r="E77" s="7" t="s">
        <v>665</v>
      </c>
      <c r="F77" s="7" t="s">
        <v>666</v>
      </c>
      <c r="G77" s="7" t="s">
        <v>667</v>
      </c>
      <c r="H77" s="7" t="s">
        <v>668</v>
      </c>
      <c r="J77" s="7" t="s">
        <v>354</v>
      </c>
    </row>
    <row r="78" spans="1:10" ht="11.25">
      <c r="A78" s="7">
        <v>77</v>
      </c>
      <c r="B78" s="7" t="s">
        <v>348</v>
      </c>
      <c r="C78" s="7" t="s">
        <v>32</v>
      </c>
      <c r="D78" s="7" t="s">
        <v>669</v>
      </c>
      <c r="E78" s="7" t="s">
        <v>670</v>
      </c>
      <c r="F78" s="7" t="s">
        <v>671</v>
      </c>
      <c r="G78" s="7" t="s">
        <v>658</v>
      </c>
      <c r="H78" s="7" t="s">
        <v>672</v>
      </c>
      <c r="J78" s="7" t="s">
        <v>354</v>
      </c>
    </row>
    <row r="79" spans="1:10" ht="11.25">
      <c r="A79" s="7">
        <v>78</v>
      </c>
      <c r="B79" s="7" t="s">
        <v>348</v>
      </c>
      <c r="C79" s="7" t="s">
        <v>32</v>
      </c>
      <c r="D79" s="7" t="s">
        <v>673</v>
      </c>
      <c r="E79" s="7" t="s">
        <v>674</v>
      </c>
      <c r="F79" s="7" t="s">
        <v>675</v>
      </c>
      <c r="G79" s="7" t="s">
        <v>676</v>
      </c>
      <c r="J79" s="7" t="s">
        <v>354</v>
      </c>
    </row>
    <row r="80" spans="1:10" ht="11.25">
      <c r="A80" s="7">
        <v>79</v>
      </c>
      <c r="B80" s="7" t="s">
        <v>348</v>
      </c>
      <c r="C80" s="7" t="s">
        <v>32</v>
      </c>
      <c r="D80" s="7" t="s">
        <v>677</v>
      </c>
      <c r="E80" s="7" t="s">
        <v>678</v>
      </c>
      <c r="F80" s="7" t="s">
        <v>679</v>
      </c>
      <c r="G80" s="7" t="s">
        <v>413</v>
      </c>
      <c r="H80" s="7" t="s">
        <v>680</v>
      </c>
      <c r="J80" s="7" t="s">
        <v>354</v>
      </c>
    </row>
    <row r="81" spans="1:10" ht="11.25">
      <c r="A81" s="7">
        <v>80</v>
      </c>
      <c r="B81" s="7" t="s">
        <v>348</v>
      </c>
      <c r="C81" s="7" t="s">
        <v>32</v>
      </c>
      <c r="D81" s="7" t="s">
        <v>681</v>
      </c>
      <c r="E81" s="7" t="s">
        <v>682</v>
      </c>
      <c r="F81" s="7" t="s">
        <v>683</v>
      </c>
      <c r="G81" s="7" t="s">
        <v>413</v>
      </c>
      <c r="H81" s="7" t="s">
        <v>684</v>
      </c>
      <c r="J81" s="7" t="s">
        <v>354</v>
      </c>
    </row>
    <row r="82" spans="1:10" ht="11.25">
      <c r="A82" s="7">
        <v>81</v>
      </c>
      <c r="B82" s="7" t="s">
        <v>348</v>
      </c>
      <c r="C82" s="7" t="s">
        <v>32</v>
      </c>
      <c r="D82" s="7" t="s">
        <v>685</v>
      </c>
      <c r="E82" s="7" t="s">
        <v>686</v>
      </c>
      <c r="F82" s="7" t="s">
        <v>687</v>
      </c>
      <c r="G82" s="7" t="s">
        <v>688</v>
      </c>
      <c r="J82" s="7" t="s">
        <v>354</v>
      </c>
    </row>
    <row r="83" spans="1:10" ht="11.25">
      <c r="A83" s="7">
        <v>82</v>
      </c>
      <c r="B83" s="7" t="s">
        <v>348</v>
      </c>
      <c r="C83" s="7" t="s">
        <v>32</v>
      </c>
      <c r="D83" s="7" t="s">
        <v>689</v>
      </c>
      <c r="E83" s="7" t="s">
        <v>690</v>
      </c>
      <c r="F83" s="7" t="s">
        <v>691</v>
      </c>
      <c r="G83" s="7" t="s">
        <v>376</v>
      </c>
      <c r="J83" s="7" t="s">
        <v>354</v>
      </c>
    </row>
    <row r="84" spans="1:10" ht="11.25">
      <c r="A84" s="7">
        <v>83</v>
      </c>
      <c r="B84" s="7" t="s">
        <v>348</v>
      </c>
      <c r="C84" s="7" t="s">
        <v>32</v>
      </c>
      <c r="D84" s="7" t="s">
        <v>692</v>
      </c>
      <c r="E84" s="7" t="s">
        <v>693</v>
      </c>
      <c r="F84" s="7" t="s">
        <v>694</v>
      </c>
      <c r="G84" s="7" t="s">
        <v>695</v>
      </c>
      <c r="H84" s="7" t="s">
        <v>696</v>
      </c>
      <c r="J84" s="7" t="s">
        <v>354</v>
      </c>
    </row>
    <row r="85" spans="1:10" ht="11.25">
      <c r="A85" s="7">
        <v>84</v>
      </c>
      <c r="B85" s="7" t="s">
        <v>348</v>
      </c>
      <c r="C85" s="7" t="s">
        <v>32</v>
      </c>
      <c r="D85" s="7" t="s">
        <v>697</v>
      </c>
      <c r="E85" s="7" t="s">
        <v>698</v>
      </c>
      <c r="F85" s="7" t="s">
        <v>699</v>
      </c>
      <c r="G85" s="7" t="s">
        <v>566</v>
      </c>
      <c r="J85" s="7" t="s">
        <v>354</v>
      </c>
    </row>
    <row r="86" spans="1:10" ht="11.25">
      <c r="A86" s="7">
        <v>85</v>
      </c>
      <c r="B86" s="7" t="s">
        <v>348</v>
      </c>
      <c r="C86" s="7" t="s">
        <v>32</v>
      </c>
      <c r="D86" s="7" t="s">
        <v>700</v>
      </c>
      <c r="E86" s="7" t="s">
        <v>701</v>
      </c>
      <c r="F86" s="7" t="s">
        <v>702</v>
      </c>
      <c r="G86" s="7" t="s">
        <v>658</v>
      </c>
      <c r="J86" s="7" t="s">
        <v>354</v>
      </c>
    </row>
    <row r="87" spans="1:10" ht="11.25">
      <c r="A87" s="7">
        <v>86</v>
      </c>
      <c r="B87" s="7" t="s">
        <v>348</v>
      </c>
      <c r="C87" s="7" t="s">
        <v>32</v>
      </c>
      <c r="D87" s="7" t="s">
        <v>703</v>
      </c>
      <c r="E87" s="7" t="s">
        <v>704</v>
      </c>
      <c r="F87" s="7" t="s">
        <v>705</v>
      </c>
      <c r="G87" s="7" t="s">
        <v>658</v>
      </c>
      <c r="H87" s="7" t="s">
        <v>706</v>
      </c>
      <c r="J87" s="7" t="s">
        <v>354</v>
      </c>
    </row>
    <row r="88" spans="1:10" ht="11.25">
      <c r="A88" s="7">
        <v>87</v>
      </c>
      <c r="B88" s="7" t="s">
        <v>348</v>
      </c>
      <c r="C88" s="7" t="s">
        <v>32</v>
      </c>
      <c r="D88" s="7" t="s">
        <v>707</v>
      </c>
      <c r="E88" s="7" t="s">
        <v>708</v>
      </c>
      <c r="F88" s="7" t="s">
        <v>709</v>
      </c>
      <c r="G88" s="7" t="s">
        <v>695</v>
      </c>
      <c r="H88" s="7" t="s">
        <v>710</v>
      </c>
      <c r="J88" s="7" t="s">
        <v>354</v>
      </c>
    </row>
    <row r="89" spans="1:10" ht="11.25">
      <c r="A89" s="7">
        <v>88</v>
      </c>
      <c r="B89" s="7" t="s">
        <v>348</v>
      </c>
      <c r="C89" s="7" t="s">
        <v>32</v>
      </c>
      <c r="D89" s="7" t="s">
        <v>711</v>
      </c>
      <c r="E89" s="7" t="s">
        <v>712</v>
      </c>
      <c r="F89" s="7" t="s">
        <v>713</v>
      </c>
      <c r="G89" s="7" t="s">
        <v>658</v>
      </c>
      <c r="H89" s="7" t="s">
        <v>714</v>
      </c>
      <c r="J89" s="7" t="s">
        <v>354</v>
      </c>
    </row>
    <row r="90" spans="1:10" ht="11.25">
      <c r="A90" s="7">
        <v>89</v>
      </c>
      <c r="B90" s="7" t="s">
        <v>348</v>
      </c>
      <c r="C90" s="7" t="s">
        <v>32</v>
      </c>
      <c r="D90" s="7" t="s">
        <v>715</v>
      </c>
      <c r="E90" s="7" t="s">
        <v>716</v>
      </c>
      <c r="F90" s="7" t="s">
        <v>717</v>
      </c>
      <c r="G90" s="7" t="s">
        <v>571</v>
      </c>
      <c r="J90" s="7" t="s">
        <v>354</v>
      </c>
    </row>
    <row r="91" spans="1:10" ht="11.25">
      <c r="A91" s="7">
        <v>90</v>
      </c>
      <c r="B91" s="7" t="s">
        <v>348</v>
      </c>
      <c r="C91" s="7" t="s">
        <v>32</v>
      </c>
      <c r="D91" s="7" t="s">
        <v>718</v>
      </c>
      <c r="E91" s="7" t="s">
        <v>719</v>
      </c>
      <c r="F91" s="7" t="s">
        <v>720</v>
      </c>
      <c r="G91" s="7" t="s">
        <v>566</v>
      </c>
      <c r="H91" s="7" t="s">
        <v>721</v>
      </c>
      <c r="J91" s="7" t="s">
        <v>354</v>
      </c>
    </row>
    <row r="92" spans="1:10" ht="11.25">
      <c r="A92" s="7">
        <v>91</v>
      </c>
      <c r="B92" s="7" t="s">
        <v>348</v>
      </c>
      <c r="C92" s="7" t="s">
        <v>32</v>
      </c>
      <c r="D92" s="7" t="s">
        <v>722</v>
      </c>
      <c r="E92" s="7" t="s">
        <v>723</v>
      </c>
      <c r="F92" s="7" t="s">
        <v>724</v>
      </c>
      <c r="G92" s="7" t="s">
        <v>413</v>
      </c>
      <c r="H92" s="7" t="s">
        <v>725</v>
      </c>
      <c r="J92" s="7" t="s">
        <v>354</v>
      </c>
    </row>
    <row r="93" spans="1:10" ht="11.25">
      <c r="A93" s="7">
        <v>92</v>
      </c>
      <c r="B93" s="7" t="s">
        <v>348</v>
      </c>
      <c r="C93" s="7" t="s">
        <v>32</v>
      </c>
      <c r="D93" s="7" t="s">
        <v>726</v>
      </c>
      <c r="E93" s="7" t="s">
        <v>727</v>
      </c>
      <c r="F93" s="7" t="s">
        <v>728</v>
      </c>
      <c r="G93" s="7" t="s">
        <v>729</v>
      </c>
      <c r="H93" s="7" t="s">
        <v>730</v>
      </c>
      <c r="J93" s="7" t="s">
        <v>354</v>
      </c>
    </row>
    <row r="94" spans="1:10" ht="11.25">
      <c r="A94" s="7">
        <v>93</v>
      </c>
      <c r="B94" s="7" t="s">
        <v>348</v>
      </c>
      <c r="C94" s="7" t="s">
        <v>32</v>
      </c>
      <c r="D94" s="7" t="s">
        <v>731</v>
      </c>
      <c r="E94" s="7" t="s">
        <v>732</v>
      </c>
      <c r="F94" s="7" t="s">
        <v>733</v>
      </c>
      <c r="G94" s="7" t="s">
        <v>471</v>
      </c>
      <c r="H94" s="7" t="s">
        <v>734</v>
      </c>
      <c r="J94" s="7" t="s">
        <v>354</v>
      </c>
    </row>
    <row r="95" spans="1:10" ht="11.25">
      <c r="A95" s="7">
        <v>94</v>
      </c>
      <c r="B95" s="7" t="s">
        <v>348</v>
      </c>
      <c r="C95" s="7" t="s">
        <v>32</v>
      </c>
      <c r="D95" s="7" t="s">
        <v>735</v>
      </c>
      <c r="E95" s="7" t="s">
        <v>736</v>
      </c>
      <c r="F95" s="7" t="s">
        <v>737</v>
      </c>
      <c r="G95" s="7" t="s">
        <v>738</v>
      </c>
      <c r="H95" s="7" t="s">
        <v>739</v>
      </c>
      <c r="J95" s="7" t="s">
        <v>354</v>
      </c>
    </row>
    <row r="96" spans="1:10" ht="11.25">
      <c r="A96" s="7">
        <v>95</v>
      </c>
      <c r="B96" s="7" t="s">
        <v>348</v>
      </c>
      <c r="C96" s="7" t="s">
        <v>32</v>
      </c>
      <c r="D96" s="7" t="s">
        <v>740</v>
      </c>
      <c r="E96" s="7" t="s">
        <v>741</v>
      </c>
      <c r="F96" s="7" t="s">
        <v>742</v>
      </c>
      <c r="G96" s="7" t="s">
        <v>571</v>
      </c>
      <c r="J96" s="7" t="s">
        <v>354</v>
      </c>
    </row>
    <row r="97" spans="1:10" ht="11.25">
      <c r="A97" s="7">
        <v>96</v>
      </c>
      <c r="B97" s="7" t="s">
        <v>348</v>
      </c>
      <c r="C97" s="7" t="s">
        <v>32</v>
      </c>
      <c r="D97" s="7" t="s">
        <v>743</v>
      </c>
      <c r="E97" s="7" t="s">
        <v>744</v>
      </c>
      <c r="F97" s="7" t="s">
        <v>745</v>
      </c>
      <c r="G97" s="7" t="s">
        <v>667</v>
      </c>
      <c r="H97" s="7" t="s">
        <v>746</v>
      </c>
      <c r="J97" s="7" t="s">
        <v>354</v>
      </c>
    </row>
    <row r="98" spans="1:10" ht="11.25">
      <c r="A98" s="7">
        <v>97</v>
      </c>
      <c r="B98" s="7" t="s">
        <v>348</v>
      </c>
      <c r="C98" s="7" t="s">
        <v>32</v>
      </c>
      <c r="D98" s="7" t="s">
        <v>747</v>
      </c>
      <c r="E98" s="7" t="s">
        <v>748</v>
      </c>
      <c r="F98" s="7" t="s">
        <v>749</v>
      </c>
      <c r="G98" s="7" t="s">
        <v>63</v>
      </c>
      <c r="H98" s="7" t="s">
        <v>750</v>
      </c>
      <c r="J98" s="7" t="s">
        <v>354</v>
      </c>
    </row>
    <row r="99" spans="1:10" ht="11.25">
      <c r="A99" s="7">
        <v>98</v>
      </c>
      <c r="B99" s="7" t="s">
        <v>348</v>
      </c>
      <c r="C99" s="7" t="s">
        <v>32</v>
      </c>
      <c r="D99" s="7" t="s">
        <v>751</v>
      </c>
      <c r="E99" s="7" t="s">
        <v>752</v>
      </c>
      <c r="F99" s="7" t="s">
        <v>753</v>
      </c>
      <c r="G99" s="7" t="s">
        <v>389</v>
      </c>
      <c r="H99" s="7" t="s">
        <v>754</v>
      </c>
      <c r="J99" s="7" t="s">
        <v>354</v>
      </c>
    </row>
    <row r="100" spans="1:10" ht="11.25">
      <c r="A100" s="7">
        <v>99</v>
      </c>
      <c r="B100" s="7" t="s">
        <v>348</v>
      </c>
      <c r="C100" s="7" t="s">
        <v>32</v>
      </c>
      <c r="D100" s="7" t="s">
        <v>755</v>
      </c>
      <c r="E100" s="7" t="s">
        <v>756</v>
      </c>
      <c r="F100" s="7" t="s">
        <v>757</v>
      </c>
      <c r="G100" s="7" t="s">
        <v>552</v>
      </c>
      <c r="H100" s="7" t="s">
        <v>758</v>
      </c>
      <c r="J100" s="7" t="s">
        <v>354</v>
      </c>
    </row>
    <row r="101" spans="1:10" ht="11.25">
      <c r="A101" s="7">
        <v>100</v>
      </c>
      <c r="B101" s="7" t="s">
        <v>348</v>
      </c>
      <c r="C101" s="7" t="s">
        <v>32</v>
      </c>
      <c r="D101" s="7" t="s">
        <v>759</v>
      </c>
      <c r="E101" s="7" t="s">
        <v>760</v>
      </c>
      <c r="F101" s="7" t="s">
        <v>761</v>
      </c>
      <c r="G101" s="7" t="s">
        <v>552</v>
      </c>
      <c r="H101" s="7" t="s">
        <v>762</v>
      </c>
      <c r="J101" s="7" t="s">
        <v>354</v>
      </c>
    </row>
    <row r="102" spans="1:10" ht="11.25">
      <c r="A102" s="7">
        <v>101</v>
      </c>
      <c r="B102" s="7" t="s">
        <v>348</v>
      </c>
      <c r="C102" s="7" t="s">
        <v>32</v>
      </c>
      <c r="D102" s="7" t="s">
        <v>763</v>
      </c>
      <c r="E102" s="7" t="s">
        <v>764</v>
      </c>
      <c r="F102" s="7" t="s">
        <v>765</v>
      </c>
      <c r="G102" s="7" t="s">
        <v>552</v>
      </c>
      <c r="H102" s="7" t="s">
        <v>766</v>
      </c>
      <c r="J102" s="7" t="s">
        <v>354</v>
      </c>
    </row>
    <row r="103" spans="1:10" ht="11.25">
      <c r="A103" s="7">
        <v>102</v>
      </c>
      <c r="B103" s="7" t="s">
        <v>348</v>
      </c>
      <c r="C103" s="7" t="s">
        <v>32</v>
      </c>
      <c r="D103" s="7" t="s">
        <v>767</v>
      </c>
      <c r="E103" s="7" t="s">
        <v>768</v>
      </c>
      <c r="F103" s="7" t="s">
        <v>769</v>
      </c>
      <c r="G103" s="7" t="s">
        <v>676</v>
      </c>
      <c r="J103" s="7" t="s">
        <v>354</v>
      </c>
    </row>
    <row r="104" spans="1:10" ht="11.25">
      <c r="A104" s="7">
        <v>103</v>
      </c>
      <c r="B104" s="7" t="s">
        <v>348</v>
      </c>
      <c r="C104" s="7" t="s">
        <v>32</v>
      </c>
      <c r="D104" s="7" t="s">
        <v>770</v>
      </c>
      <c r="E104" s="7" t="s">
        <v>771</v>
      </c>
      <c r="F104" s="7" t="s">
        <v>772</v>
      </c>
      <c r="G104" s="7" t="s">
        <v>394</v>
      </c>
      <c r="H104" s="7" t="s">
        <v>773</v>
      </c>
      <c r="J104" s="7" t="s">
        <v>354</v>
      </c>
    </row>
    <row r="105" spans="1:10" ht="11.25">
      <c r="A105" s="7">
        <v>104</v>
      </c>
      <c r="B105" s="7" t="s">
        <v>348</v>
      </c>
      <c r="C105" s="7" t="s">
        <v>32</v>
      </c>
      <c r="D105" s="7" t="s">
        <v>774</v>
      </c>
      <c r="E105" s="7" t="s">
        <v>775</v>
      </c>
      <c r="F105" s="7" t="s">
        <v>776</v>
      </c>
      <c r="G105" s="7" t="s">
        <v>676</v>
      </c>
      <c r="J105" s="7" t="s">
        <v>354</v>
      </c>
    </row>
    <row r="106" spans="1:10" ht="11.25">
      <c r="A106" s="7">
        <v>105</v>
      </c>
      <c r="B106" s="7" t="s">
        <v>348</v>
      </c>
      <c r="C106" s="7" t="s">
        <v>32</v>
      </c>
      <c r="D106" s="7" t="s">
        <v>777</v>
      </c>
      <c r="E106" s="7" t="s">
        <v>778</v>
      </c>
      <c r="F106" s="7" t="s">
        <v>779</v>
      </c>
      <c r="G106" s="7" t="s">
        <v>780</v>
      </c>
      <c r="J106" s="7" t="s">
        <v>354</v>
      </c>
    </row>
    <row r="107" spans="1:10" ht="11.25">
      <c r="A107" s="7">
        <v>106</v>
      </c>
      <c r="B107" s="7" t="s">
        <v>348</v>
      </c>
      <c r="C107" s="7" t="s">
        <v>32</v>
      </c>
      <c r="D107" s="7" t="s">
        <v>781</v>
      </c>
      <c r="E107" s="7" t="s">
        <v>782</v>
      </c>
      <c r="F107" s="7" t="s">
        <v>783</v>
      </c>
      <c r="G107" s="7" t="s">
        <v>676</v>
      </c>
      <c r="J107" s="7" t="s">
        <v>354</v>
      </c>
    </row>
    <row r="108" spans="1:10" ht="11.25">
      <c r="A108" s="7">
        <v>107</v>
      </c>
      <c r="B108" s="7" t="s">
        <v>348</v>
      </c>
      <c r="C108" s="7" t="s">
        <v>32</v>
      </c>
      <c r="D108" s="7" t="s">
        <v>784</v>
      </c>
      <c r="E108" s="7" t="s">
        <v>785</v>
      </c>
      <c r="F108" s="7" t="s">
        <v>786</v>
      </c>
      <c r="G108" s="7" t="s">
        <v>787</v>
      </c>
      <c r="H108" s="7" t="s">
        <v>788</v>
      </c>
      <c r="J108" s="7" t="s">
        <v>354</v>
      </c>
    </row>
    <row r="109" spans="1:10" ht="11.25">
      <c r="A109" s="7">
        <v>108</v>
      </c>
      <c r="B109" s="7" t="s">
        <v>348</v>
      </c>
      <c r="C109" s="7" t="s">
        <v>32</v>
      </c>
      <c r="D109" s="7" t="s">
        <v>789</v>
      </c>
      <c r="E109" s="7" t="s">
        <v>790</v>
      </c>
      <c r="F109" s="7" t="s">
        <v>791</v>
      </c>
      <c r="G109" s="7" t="s">
        <v>729</v>
      </c>
      <c r="H109" s="7" t="s">
        <v>792</v>
      </c>
      <c r="J109" s="7" t="s">
        <v>354</v>
      </c>
    </row>
    <row r="110" spans="1:10" ht="11.25">
      <c r="A110" s="7">
        <v>109</v>
      </c>
      <c r="B110" s="7" t="s">
        <v>348</v>
      </c>
      <c r="C110" s="7" t="s">
        <v>32</v>
      </c>
      <c r="D110" s="7" t="s">
        <v>793</v>
      </c>
      <c r="E110" s="7" t="s">
        <v>794</v>
      </c>
      <c r="F110" s="7" t="s">
        <v>795</v>
      </c>
      <c r="G110" s="7" t="s">
        <v>399</v>
      </c>
      <c r="H110" s="7" t="s">
        <v>796</v>
      </c>
      <c r="J110" s="7" t="s">
        <v>354</v>
      </c>
    </row>
    <row r="111" spans="1:10" ht="11.25">
      <c r="A111" s="7">
        <v>110</v>
      </c>
      <c r="B111" s="7" t="s">
        <v>348</v>
      </c>
      <c r="C111" s="7" t="s">
        <v>32</v>
      </c>
      <c r="D111" s="7" t="s">
        <v>797</v>
      </c>
      <c r="E111" s="7" t="s">
        <v>798</v>
      </c>
      <c r="F111" s="7" t="s">
        <v>799</v>
      </c>
      <c r="G111" s="7" t="s">
        <v>413</v>
      </c>
      <c r="H111" s="7" t="s">
        <v>800</v>
      </c>
      <c r="J111" s="7" t="s">
        <v>354</v>
      </c>
    </row>
    <row r="112" spans="1:10" ht="11.25">
      <c r="A112" s="7">
        <v>111</v>
      </c>
      <c r="B112" s="7" t="s">
        <v>348</v>
      </c>
      <c r="C112" s="7" t="s">
        <v>32</v>
      </c>
      <c r="D112" s="7" t="s">
        <v>801</v>
      </c>
      <c r="E112" s="7" t="s">
        <v>802</v>
      </c>
      <c r="F112" s="7" t="s">
        <v>803</v>
      </c>
      <c r="G112" s="7" t="s">
        <v>658</v>
      </c>
      <c r="J112" s="7" t="s">
        <v>354</v>
      </c>
    </row>
    <row r="113" spans="1:10" ht="11.25">
      <c r="A113" s="7">
        <v>112</v>
      </c>
      <c r="B113" s="7" t="s">
        <v>348</v>
      </c>
      <c r="C113" s="7" t="s">
        <v>32</v>
      </c>
      <c r="D113" s="7" t="s">
        <v>804</v>
      </c>
      <c r="E113" s="7" t="s">
        <v>805</v>
      </c>
      <c r="F113" s="7" t="s">
        <v>806</v>
      </c>
      <c r="G113" s="7" t="s">
        <v>807</v>
      </c>
      <c r="J113" s="7" t="s">
        <v>354</v>
      </c>
    </row>
    <row r="114" spans="1:10" ht="11.25">
      <c r="A114" s="7">
        <v>113</v>
      </c>
      <c r="B114" s="7" t="s">
        <v>348</v>
      </c>
      <c r="C114" s="7" t="s">
        <v>32</v>
      </c>
      <c r="D114" s="7" t="s">
        <v>808</v>
      </c>
      <c r="E114" s="7" t="s">
        <v>809</v>
      </c>
      <c r="F114" s="7" t="s">
        <v>810</v>
      </c>
      <c r="G114" s="7" t="s">
        <v>811</v>
      </c>
      <c r="H114" s="7" t="s">
        <v>812</v>
      </c>
      <c r="J114" s="7" t="s">
        <v>354</v>
      </c>
    </row>
    <row r="115" spans="1:10" ht="11.25">
      <c r="A115" s="7">
        <v>114</v>
      </c>
      <c r="B115" s="7" t="s">
        <v>348</v>
      </c>
      <c r="C115" s="7" t="s">
        <v>32</v>
      </c>
      <c r="D115" s="7" t="s">
        <v>813</v>
      </c>
      <c r="E115" s="7" t="s">
        <v>814</v>
      </c>
      <c r="F115" s="7" t="s">
        <v>815</v>
      </c>
      <c r="G115" s="7" t="s">
        <v>811</v>
      </c>
      <c r="J115" s="7" t="s">
        <v>354</v>
      </c>
    </row>
    <row r="116" spans="1:10" ht="11.25">
      <c r="A116" s="7">
        <v>115</v>
      </c>
      <c r="B116" s="7" t="s">
        <v>348</v>
      </c>
      <c r="C116" s="7" t="s">
        <v>32</v>
      </c>
      <c r="D116" s="7" t="s">
        <v>816</v>
      </c>
      <c r="E116" s="7" t="s">
        <v>817</v>
      </c>
      <c r="F116" s="7" t="s">
        <v>818</v>
      </c>
      <c r="G116" s="7" t="s">
        <v>495</v>
      </c>
      <c r="J116" s="7" t="s">
        <v>354</v>
      </c>
    </row>
    <row r="117" spans="1:10" ht="11.25">
      <c r="A117" s="7">
        <v>116</v>
      </c>
      <c r="B117" s="7" t="s">
        <v>348</v>
      </c>
      <c r="C117" s="7" t="s">
        <v>32</v>
      </c>
      <c r="D117" s="7" t="s">
        <v>819</v>
      </c>
      <c r="E117" s="7" t="s">
        <v>820</v>
      </c>
      <c r="F117" s="7" t="s">
        <v>821</v>
      </c>
      <c r="G117" s="7" t="s">
        <v>63</v>
      </c>
      <c r="H117" s="7" t="s">
        <v>822</v>
      </c>
      <c r="J117" s="7" t="s">
        <v>354</v>
      </c>
    </row>
    <row r="118" spans="1:10" ht="11.25">
      <c r="A118" s="7">
        <v>117</v>
      </c>
      <c r="B118" s="7" t="s">
        <v>348</v>
      </c>
      <c r="C118" s="7" t="s">
        <v>32</v>
      </c>
      <c r="D118" s="7" t="s">
        <v>823</v>
      </c>
      <c r="E118" s="7" t="s">
        <v>824</v>
      </c>
      <c r="F118" s="7" t="s">
        <v>825</v>
      </c>
      <c r="G118" s="7" t="s">
        <v>826</v>
      </c>
      <c r="H118" s="7" t="s">
        <v>827</v>
      </c>
      <c r="J118" s="7" t="s">
        <v>354</v>
      </c>
    </row>
    <row r="119" spans="1:10" ht="11.25">
      <c r="A119" s="7">
        <v>118</v>
      </c>
      <c r="B119" s="7" t="s">
        <v>348</v>
      </c>
      <c r="C119" s="7" t="s">
        <v>32</v>
      </c>
      <c r="D119" s="7" t="s">
        <v>828</v>
      </c>
      <c r="E119" s="7" t="s">
        <v>829</v>
      </c>
      <c r="F119" s="7" t="s">
        <v>830</v>
      </c>
      <c r="G119" s="7" t="s">
        <v>352</v>
      </c>
      <c r="J119" s="7" t="s">
        <v>354</v>
      </c>
    </row>
    <row r="120" spans="1:10" ht="11.25">
      <c r="A120" s="7">
        <v>119</v>
      </c>
      <c r="B120" s="7" t="s">
        <v>348</v>
      </c>
      <c r="C120" s="7" t="s">
        <v>32</v>
      </c>
      <c r="D120" s="7" t="s">
        <v>831</v>
      </c>
      <c r="E120" s="7" t="s">
        <v>832</v>
      </c>
      <c r="F120" s="7" t="s">
        <v>833</v>
      </c>
      <c r="G120" s="7" t="s">
        <v>376</v>
      </c>
      <c r="J120" s="7" t="s">
        <v>354</v>
      </c>
    </row>
    <row r="121" spans="1:10" ht="11.25">
      <c r="A121" s="7">
        <v>120</v>
      </c>
      <c r="B121" s="7" t="s">
        <v>348</v>
      </c>
      <c r="C121" s="7" t="s">
        <v>32</v>
      </c>
      <c r="D121" s="7" t="s">
        <v>834</v>
      </c>
      <c r="E121" s="7" t="s">
        <v>835</v>
      </c>
      <c r="F121" s="7" t="s">
        <v>836</v>
      </c>
      <c r="G121" s="7" t="s">
        <v>358</v>
      </c>
      <c r="J121" s="7" t="s">
        <v>354</v>
      </c>
    </row>
    <row r="122" spans="1:10" ht="11.25">
      <c r="A122" s="7">
        <v>121</v>
      </c>
      <c r="B122" s="7" t="s">
        <v>348</v>
      </c>
      <c r="C122" s="7" t="s">
        <v>32</v>
      </c>
      <c r="D122" s="7" t="s">
        <v>837</v>
      </c>
      <c r="E122" s="7" t="s">
        <v>838</v>
      </c>
      <c r="F122" s="7" t="s">
        <v>839</v>
      </c>
      <c r="G122" s="7" t="s">
        <v>780</v>
      </c>
      <c r="J122" s="7" t="s">
        <v>354</v>
      </c>
    </row>
    <row r="123" spans="1:10" ht="11.25">
      <c r="A123" s="7">
        <v>122</v>
      </c>
      <c r="B123" s="7" t="s">
        <v>348</v>
      </c>
      <c r="C123" s="7" t="s">
        <v>32</v>
      </c>
      <c r="D123" s="7" t="s">
        <v>840</v>
      </c>
      <c r="E123" s="7" t="s">
        <v>841</v>
      </c>
      <c r="F123" s="7" t="s">
        <v>842</v>
      </c>
      <c r="G123" s="7" t="s">
        <v>471</v>
      </c>
      <c r="H123" s="7" t="s">
        <v>843</v>
      </c>
      <c r="J123" s="7" t="s">
        <v>354</v>
      </c>
    </row>
    <row r="124" spans="1:10" ht="11.25">
      <c r="A124" s="7">
        <v>123</v>
      </c>
      <c r="B124" s="7" t="s">
        <v>348</v>
      </c>
      <c r="C124" s="7" t="s">
        <v>32</v>
      </c>
      <c r="D124" s="7" t="s">
        <v>844</v>
      </c>
      <c r="E124" s="7" t="s">
        <v>845</v>
      </c>
      <c r="F124" s="7" t="s">
        <v>846</v>
      </c>
      <c r="G124" s="7" t="s">
        <v>847</v>
      </c>
      <c r="H124" s="7" t="s">
        <v>848</v>
      </c>
      <c r="J124" s="7" t="s">
        <v>354</v>
      </c>
    </row>
    <row r="125" spans="1:10" ht="11.25">
      <c r="A125" s="7">
        <v>124</v>
      </c>
      <c r="B125" s="7" t="s">
        <v>348</v>
      </c>
      <c r="C125" s="7" t="s">
        <v>32</v>
      </c>
      <c r="D125" s="7" t="s">
        <v>849</v>
      </c>
      <c r="E125" s="7" t="s">
        <v>850</v>
      </c>
      <c r="F125" s="7" t="s">
        <v>851</v>
      </c>
      <c r="G125" s="7" t="s">
        <v>852</v>
      </c>
      <c r="H125" s="7" t="s">
        <v>853</v>
      </c>
      <c r="J125" s="7" t="s">
        <v>354</v>
      </c>
    </row>
    <row r="126" spans="1:10" ht="11.25">
      <c r="A126" s="7">
        <v>125</v>
      </c>
      <c r="B126" s="7" t="s">
        <v>348</v>
      </c>
      <c r="C126" s="7" t="s">
        <v>32</v>
      </c>
      <c r="D126" s="7" t="s">
        <v>854</v>
      </c>
      <c r="E126" s="7" t="s">
        <v>855</v>
      </c>
      <c r="F126" s="7" t="s">
        <v>856</v>
      </c>
      <c r="G126" s="7" t="s">
        <v>575</v>
      </c>
      <c r="J126" s="7" t="s">
        <v>354</v>
      </c>
    </row>
    <row r="127" spans="1:10" ht="11.25">
      <c r="A127" s="7">
        <v>126</v>
      </c>
      <c r="B127" s="7" t="s">
        <v>348</v>
      </c>
      <c r="C127" s="7" t="s">
        <v>32</v>
      </c>
      <c r="D127" s="7" t="s">
        <v>857</v>
      </c>
      <c r="E127" s="7" t="s">
        <v>858</v>
      </c>
      <c r="F127" s="7" t="s">
        <v>859</v>
      </c>
      <c r="G127" s="7" t="s">
        <v>490</v>
      </c>
      <c r="H127" s="7" t="s">
        <v>860</v>
      </c>
      <c r="J127" s="7" t="s">
        <v>354</v>
      </c>
    </row>
    <row r="128" spans="1:10" ht="11.25">
      <c r="A128" s="7">
        <v>127</v>
      </c>
      <c r="B128" s="7" t="s">
        <v>348</v>
      </c>
      <c r="C128" s="7" t="s">
        <v>32</v>
      </c>
      <c r="D128" s="7" t="s">
        <v>861</v>
      </c>
      <c r="E128" s="7" t="s">
        <v>862</v>
      </c>
      <c r="F128" s="7" t="s">
        <v>863</v>
      </c>
      <c r="G128" s="7" t="s">
        <v>780</v>
      </c>
      <c r="J128" s="7" t="s">
        <v>354</v>
      </c>
    </row>
    <row r="129" spans="1:10" ht="11.25">
      <c r="A129" s="7">
        <v>128</v>
      </c>
      <c r="B129" s="7" t="s">
        <v>348</v>
      </c>
      <c r="C129" s="7" t="s">
        <v>32</v>
      </c>
      <c r="D129" s="7" t="s">
        <v>864</v>
      </c>
      <c r="E129" s="7" t="s">
        <v>865</v>
      </c>
      <c r="F129" s="7" t="s">
        <v>866</v>
      </c>
      <c r="G129" s="7" t="s">
        <v>63</v>
      </c>
      <c r="J129" s="7" t="s">
        <v>354</v>
      </c>
    </row>
    <row r="130" spans="1:10" ht="11.25">
      <c r="A130" s="7">
        <v>129</v>
      </c>
      <c r="B130" s="7" t="s">
        <v>348</v>
      </c>
      <c r="C130" s="7" t="s">
        <v>32</v>
      </c>
      <c r="D130" s="7" t="s">
        <v>867</v>
      </c>
      <c r="E130" s="7" t="s">
        <v>868</v>
      </c>
      <c r="F130" s="7" t="s">
        <v>869</v>
      </c>
      <c r="G130" s="7" t="s">
        <v>63</v>
      </c>
      <c r="H130" s="7" t="s">
        <v>870</v>
      </c>
      <c r="J130" s="7" t="s">
        <v>354</v>
      </c>
    </row>
    <row r="131" spans="1:10" ht="11.25">
      <c r="A131" s="7">
        <v>130</v>
      </c>
      <c r="B131" s="7" t="s">
        <v>348</v>
      </c>
      <c r="C131" s="7" t="s">
        <v>32</v>
      </c>
      <c r="D131" s="7" t="s">
        <v>871</v>
      </c>
      <c r="E131" s="7" t="s">
        <v>872</v>
      </c>
      <c r="F131" s="7" t="s">
        <v>873</v>
      </c>
      <c r="G131" s="7" t="s">
        <v>780</v>
      </c>
      <c r="J131" s="7" t="s">
        <v>354</v>
      </c>
    </row>
    <row r="132" spans="1:10" ht="11.25">
      <c r="A132" s="7">
        <v>131</v>
      </c>
      <c r="B132" s="7" t="s">
        <v>348</v>
      </c>
      <c r="C132" s="7" t="s">
        <v>32</v>
      </c>
      <c r="D132" s="7" t="s">
        <v>874</v>
      </c>
      <c r="E132" s="7" t="s">
        <v>875</v>
      </c>
      <c r="F132" s="7" t="s">
        <v>876</v>
      </c>
      <c r="G132" s="7" t="s">
        <v>512</v>
      </c>
      <c r="J132" s="7" t="s">
        <v>354</v>
      </c>
    </row>
    <row r="133" spans="1:10" ht="11.25">
      <c r="A133" s="7">
        <v>132</v>
      </c>
      <c r="B133" s="7" t="s">
        <v>348</v>
      </c>
      <c r="C133" s="7" t="s">
        <v>32</v>
      </c>
      <c r="D133" s="7" t="s">
        <v>877</v>
      </c>
      <c r="E133" s="7" t="s">
        <v>878</v>
      </c>
      <c r="F133" s="7" t="s">
        <v>879</v>
      </c>
      <c r="G133" s="7" t="s">
        <v>880</v>
      </c>
      <c r="H133" s="7" t="s">
        <v>881</v>
      </c>
      <c r="J133" s="7" t="s">
        <v>354</v>
      </c>
    </row>
    <row r="134" spans="1:10" ht="11.25">
      <c r="A134" s="7">
        <v>133</v>
      </c>
      <c r="B134" s="7" t="s">
        <v>348</v>
      </c>
      <c r="C134" s="7" t="s">
        <v>32</v>
      </c>
      <c r="D134" s="7" t="s">
        <v>882</v>
      </c>
      <c r="E134" s="7" t="s">
        <v>883</v>
      </c>
      <c r="F134" s="7" t="s">
        <v>884</v>
      </c>
      <c r="G134" s="7" t="s">
        <v>512</v>
      </c>
      <c r="J134" s="7" t="s">
        <v>354</v>
      </c>
    </row>
    <row r="135" spans="1:10" ht="11.25">
      <c r="A135" s="7">
        <v>134</v>
      </c>
      <c r="B135" s="7" t="s">
        <v>348</v>
      </c>
      <c r="C135" s="7" t="s">
        <v>32</v>
      </c>
      <c r="D135" s="7" t="s">
        <v>885</v>
      </c>
      <c r="E135" s="7" t="s">
        <v>886</v>
      </c>
      <c r="F135" s="7" t="s">
        <v>887</v>
      </c>
      <c r="G135" s="7" t="s">
        <v>367</v>
      </c>
      <c r="H135" s="7" t="s">
        <v>888</v>
      </c>
      <c r="J135" s="7" t="s">
        <v>354</v>
      </c>
    </row>
    <row r="136" spans="1:10" ht="11.25">
      <c r="A136" s="7">
        <v>135</v>
      </c>
      <c r="B136" s="7" t="s">
        <v>348</v>
      </c>
      <c r="C136" s="7" t="s">
        <v>32</v>
      </c>
      <c r="D136" s="7" t="s">
        <v>889</v>
      </c>
      <c r="E136" s="7" t="s">
        <v>890</v>
      </c>
      <c r="F136" s="7" t="s">
        <v>891</v>
      </c>
      <c r="G136" s="7" t="s">
        <v>575</v>
      </c>
      <c r="J136" s="7" t="s">
        <v>354</v>
      </c>
    </row>
    <row r="137" spans="1:10" ht="11.25">
      <c r="A137" s="7">
        <v>136</v>
      </c>
      <c r="B137" s="7" t="s">
        <v>348</v>
      </c>
      <c r="C137" s="7" t="s">
        <v>32</v>
      </c>
      <c r="D137" s="7" t="s">
        <v>892</v>
      </c>
      <c r="E137" s="7" t="s">
        <v>893</v>
      </c>
      <c r="F137" s="7" t="s">
        <v>894</v>
      </c>
      <c r="G137" s="7" t="s">
        <v>389</v>
      </c>
      <c r="J137" s="7" t="s">
        <v>354</v>
      </c>
    </row>
    <row r="138" spans="1:10" ht="11.25">
      <c r="A138" s="7">
        <v>137</v>
      </c>
      <c r="B138" s="7" t="s">
        <v>348</v>
      </c>
      <c r="C138" s="7" t="s">
        <v>32</v>
      </c>
      <c r="D138" s="7" t="s">
        <v>895</v>
      </c>
      <c r="E138" s="7" t="s">
        <v>896</v>
      </c>
      <c r="F138" s="7" t="s">
        <v>897</v>
      </c>
      <c r="G138" s="7" t="s">
        <v>826</v>
      </c>
      <c r="H138" s="7" t="s">
        <v>898</v>
      </c>
      <c r="J138" s="7" t="s">
        <v>354</v>
      </c>
    </row>
    <row r="139" spans="1:10" ht="11.25">
      <c r="A139" s="7">
        <v>138</v>
      </c>
      <c r="B139" s="7" t="s">
        <v>348</v>
      </c>
      <c r="C139" s="7" t="s">
        <v>32</v>
      </c>
      <c r="D139" s="7" t="s">
        <v>899</v>
      </c>
      <c r="E139" s="7" t="s">
        <v>900</v>
      </c>
      <c r="F139" s="7" t="s">
        <v>901</v>
      </c>
      <c r="G139" s="7" t="s">
        <v>429</v>
      </c>
      <c r="H139" s="7" t="s">
        <v>902</v>
      </c>
      <c r="J139" s="7" t="s">
        <v>354</v>
      </c>
    </row>
    <row r="140" spans="1:10" ht="11.25">
      <c r="A140" s="7">
        <v>139</v>
      </c>
      <c r="B140" s="7" t="s">
        <v>348</v>
      </c>
      <c r="C140" s="7" t="s">
        <v>32</v>
      </c>
      <c r="D140" s="7" t="s">
        <v>903</v>
      </c>
      <c r="E140" s="7" t="s">
        <v>904</v>
      </c>
      <c r="F140" s="7" t="s">
        <v>905</v>
      </c>
      <c r="G140" s="7" t="s">
        <v>571</v>
      </c>
      <c r="H140" s="7" t="s">
        <v>906</v>
      </c>
      <c r="J140" s="7" t="s">
        <v>354</v>
      </c>
    </row>
    <row r="141" spans="1:10" ht="11.25">
      <c r="A141" s="7">
        <v>140</v>
      </c>
      <c r="B141" s="7" t="s">
        <v>348</v>
      </c>
      <c r="C141" s="7" t="s">
        <v>32</v>
      </c>
      <c r="D141" s="7" t="s">
        <v>907</v>
      </c>
      <c r="E141" s="7" t="s">
        <v>908</v>
      </c>
      <c r="F141" s="7" t="s">
        <v>909</v>
      </c>
      <c r="G141" s="7" t="s">
        <v>425</v>
      </c>
      <c r="H141" s="7" t="s">
        <v>910</v>
      </c>
      <c r="J141" s="7" t="s">
        <v>354</v>
      </c>
    </row>
    <row r="142" spans="1:10" ht="11.25">
      <c r="A142" s="7">
        <v>141</v>
      </c>
      <c r="B142" s="7" t="s">
        <v>348</v>
      </c>
      <c r="C142" s="7" t="s">
        <v>32</v>
      </c>
      <c r="D142" s="7" t="s">
        <v>911</v>
      </c>
      <c r="E142" s="7" t="s">
        <v>912</v>
      </c>
      <c r="F142" s="7" t="s">
        <v>913</v>
      </c>
      <c r="G142" s="7" t="s">
        <v>358</v>
      </c>
      <c r="H142" s="7" t="s">
        <v>914</v>
      </c>
      <c r="J142" s="7" t="s">
        <v>354</v>
      </c>
    </row>
    <row r="143" spans="1:10" ht="11.25">
      <c r="A143" s="7">
        <v>142</v>
      </c>
      <c r="B143" s="7" t="s">
        <v>348</v>
      </c>
      <c r="C143" s="7" t="s">
        <v>32</v>
      </c>
      <c r="D143" s="7" t="s">
        <v>915</v>
      </c>
      <c r="E143" s="7" t="s">
        <v>916</v>
      </c>
      <c r="F143" s="7" t="s">
        <v>917</v>
      </c>
      <c r="G143" s="7" t="s">
        <v>561</v>
      </c>
      <c r="J143" s="7" t="s">
        <v>354</v>
      </c>
    </row>
    <row r="144" spans="1:10" ht="11.25">
      <c r="A144" s="7">
        <v>143</v>
      </c>
      <c r="B144" s="7" t="s">
        <v>348</v>
      </c>
      <c r="C144" s="7" t="s">
        <v>32</v>
      </c>
      <c r="D144" s="7" t="s">
        <v>918</v>
      </c>
      <c r="E144" s="7" t="s">
        <v>919</v>
      </c>
      <c r="F144" s="7" t="s">
        <v>920</v>
      </c>
      <c r="G144" s="7" t="s">
        <v>358</v>
      </c>
      <c r="H144" s="7" t="s">
        <v>921</v>
      </c>
      <c r="J144" s="7" t="s">
        <v>354</v>
      </c>
    </row>
    <row r="145" spans="1:10" ht="11.25">
      <c r="A145" s="7">
        <v>144</v>
      </c>
      <c r="B145" s="7" t="s">
        <v>348</v>
      </c>
      <c r="C145" s="7" t="s">
        <v>32</v>
      </c>
      <c r="D145" s="7" t="s">
        <v>922</v>
      </c>
      <c r="E145" s="7" t="s">
        <v>923</v>
      </c>
      <c r="F145" s="7" t="s">
        <v>924</v>
      </c>
      <c r="G145" s="7" t="s">
        <v>787</v>
      </c>
      <c r="H145" s="7" t="s">
        <v>925</v>
      </c>
      <c r="I145" s="7" t="s">
        <v>926</v>
      </c>
      <c r="J145" s="7" t="s">
        <v>354</v>
      </c>
    </row>
    <row r="146" spans="1:10" ht="11.25">
      <c r="A146" s="7">
        <v>145</v>
      </c>
      <c r="B146" s="7" t="s">
        <v>348</v>
      </c>
      <c r="C146" s="7" t="s">
        <v>32</v>
      </c>
      <c r="D146" s="7" t="s">
        <v>927</v>
      </c>
      <c r="E146" s="7" t="s">
        <v>928</v>
      </c>
      <c r="F146" s="7" t="s">
        <v>929</v>
      </c>
      <c r="G146" s="7" t="s">
        <v>610</v>
      </c>
      <c r="H146" s="7" t="s">
        <v>930</v>
      </c>
      <c r="J146" s="7" t="s">
        <v>354</v>
      </c>
    </row>
    <row r="147" spans="1:10" ht="11.25">
      <c r="A147" s="7">
        <v>146</v>
      </c>
      <c r="B147" s="7" t="s">
        <v>348</v>
      </c>
      <c r="C147" s="7" t="s">
        <v>32</v>
      </c>
      <c r="D147" s="7" t="s">
        <v>931</v>
      </c>
      <c r="E147" s="7" t="s">
        <v>932</v>
      </c>
      <c r="F147" s="7" t="s">
        <v>933</v>
      </c>
      <c r="G147" s="7" t="s">
        <v>512</v>
      </c>
      <c r="J147" s="7" t="s">
        <v>354</v>
      </c>
    </row>
    <row r="148" spans="1:10" ht="11.25">
      <c r="A148" s="7">
        <v>147</v>
      </c>
      <c r="B148" s="7" t="s">
        <v>348</v>
      </c>
      <c r="C148" s="7" t="s">
        <v>32</v>
      </c>
      <c r="D148" s="7" t="s">
        <v>934</v>
      </c>
      <c r="E148" s="7" t="s">
        <v>935</v>
      </c>
      <c r="F148" s="7" t="s">
        <v>936</v>
      </c>
      <c r="G148" s="7" t="s">
        <v>606</v>
      </c>
      <c r="H148" s="7" t="s">
        <v>937</v>
      </c>
      <c r="J148" s="7" t="s">
        <v>354</v>
      </c>
    </row>
    <row r="149" spans="1:10" ht="11.25">
      <c r="A149" s="7">
        <v>148</v>
      </c>
      <c r="B149" s="7" t="s">
        <v>348</v>
      </c>
      <c r="C149" s="7" t="s">
        <v>32</v>
      </c>
      <c r="D149" s="7" t="s">
        <v>938</v>
      </c>
      <c r="E149" s="7" t="s">
        <v>939</v>
      </c>
      <c r="F149" s="7" t="s">
        <v>940</v>
      </c>
      <c r="G149" s="7" t="s">
        <v>941</v>
      </c>
      <c r="H149" s="7" t="s">
        <v>942</v>
      </c>
      <c r="J149" s="7" t="s">
        <v>354</v>
      </c>
    </row>
    <row r="150" spans="1:10" ht="11.25">
      <c r="A150" s="7">
        <v>149</v>
      </c>
      <c r="B150" s="7" t="s">
        <v>348</v>
      </c>
      <c r="C150" s="7" t="s">
        <v>32</v>
      </c>
      <c r="D150" s="7" t="s">
        <v>943</v>
      </c>
      <c r="E150" s="7" t="s">
        <v>939</v>
      </c>
      <c r="F150" s="7" t="s">
        <v>944</v>
      </c>
      <c r="G150" s="7" t="s">
        <v>376</v>
      </c>
      <c r="J150" s="7" t="s">
        <v>354</v>
      </c>
    </row>
    <row r="151" spans="1:10" ht="11.25">
      <c r="A151" s="7">
        <v>150</v>
      </c>
      <c r="B151" s="7" t="s">
        <v>348</v>
      </c>
      <c r="C151" s="7" t="s">
        <v>32</v>
      </c>
      <c r="D151" s="7" t="s">
        <v>945</v>
      </c>
      <c r="E151" s="7" t="s">
        <v>946</v>
      </c>
      <c r="F151" s="7" t="s">
        <v>947</v>
      </c>
      <c r="G151" s="7" t="s">
        <v>634</v>
      </c>
      <c r="H151" s="7" t="s">
        <v>948</v>
      </c>
      <c r="J151" s="7" t="s">
        <v>354</v>
      </c>
    </row>
    <row r="152" spans="1:10" ht="11.25">
      <c r="A152" s="7">
        <v>151</v>
      </c>
      <c r="B152" s="7" t="s">
        <v>348</v>
      </c>
      <c r="C152" s="7" t="s">
        <v>32</v>
      </c>
      <c r="D152" s="7" t="s">
        <v>949</v>
      </c>
      <c r="E152" s="7" t="s">
        <v>946</v>
      </c>
      <c r="F152" s="7" t="s">
        <v>950</v>
      </c>
      <c r="G152" s="7" t="s">
        <v>642</v>
      </c>
      <c r="H152" s="7" t="s">
        <v>951</v>
      </c>
      <c r="J152" s="7" t="s">
        <v>354</v>
      </c>
    </row>
    <row r="153" spans="1:10" ht="11.25">
      <c r="A153" s="7">
        <v>152</v>
      </c>
      <c r="B153" s="7" t="s">
        <v>348</v>
      </c>
      <c r="C153" s="7" t="s">
        <v>32</v>
      </c>
      <c r="D153" s="7" t="s">
        <v>952</v>
      </c>
      <c r="E153" s="7" t="s">
        <v>953</v>
      </c>
      <c r="F153" s="7" t="s">
        <v>954</v>
      </c>
      <c r="G153" s="7" t="s">
        <v>634</v>
      </c>
      <c r="J153" s="7" t="s">
        <v>354</v>
      </c>
    </row>
    <row r="154" spans="1:10" ht="11.25">
      <c r="A154" s="7">
        <v>153</v>
      </c>
      <c r="B154" s="7" t="s">
        <v>348</v>
      </c>
      <c r="C154" s="7" t="s">
        <v>32</v>
      </c>
      <c r="D154" s="7" t="s">
        <v>955</v>
      </c>
      <c r="E154" s="7" t="s">
        <v>956</v>
      </c>
      <c r="F154" s="7" t="s">
        <v>957</v>
      </c>
      <c r="G154" s="7" t="s">
        <v>958</v>
      </c>
      <c r="J154" s="7" t="s">
        <v>354</v>
      </c>
    </row>
    <row r="155" spans="1:10" ht="11.25">
      <c r="A155" s="7">
        <v>154</v>
      </c>
      <c r="B155" s="7" t="s">
        <v>348</v>
      </c>
      <c r="C155" s="7" t="s">
        <v>32</v>
      </c>
      <c r="D155" s="7" t="s">
        <v>959</v>
      </c>
      <c r="E155" s="7" t="s">
        <v>960</v>
      </c>
      <c r="F155" s="7" t="s">
        <v>961</v>
      </c>
      <c r="G155" s="7" t="s">
        <v>962</v>
      </c>
      <c r="H155" s="7" t="s">
        <v>963</v>
      </c>
      <c r="J155" s="7" t="s">
        <v>354</v>
      </c>
    </row>
    <row r="156" spans="1:10" ht="11.25">
      <c r="A156" s="7">
        <v>155</v>
      </c>
      <c r="B156" s="7" t="s">
        <v>348</v>
      </c>
      <c r="C156" s="7" t="s">
        <v>32</v>
      </c>
      <c r="D156" s="7" t="s">
        <v>964</v>
      </c>
      <c r="E156" s="7" t="s">
        <v>965</v>
      </c>
      <c r="F156" s="7" t="s">
        <v>966</v>
      </c>
      <c r="G156" s="7" t="s">
        <v>967</v>
      </c>
      <c r="J156" s="7" t="s">
        <v>354</v>
      </c>
    </row>
    <row r="157" spans="1:10" ht="11.25">
      <c r="A157" s="7">
        <v>156</v>
      </c>
      <c r="B157" s="7" t="s">
        <v>348</v>
      </c>
      <c r="C157" s="7" t="s">
        <v>32</v>
      </c>
      <c r="D157" s="7" t="s">
        <v>968</v>
      </c>
      <c r="E157" s="7" t="s">
        <v>969</v>
      </c>
      <c r="F157" s="7" t="s">
        <v>970</v>
      </c>
      <c r="G157" s="7" t="s">
        <v>967</v>
      </c>
      <c r="H157" s="7" t="s">
        <v>971</v>
      </c>
      <c r="J157" s="7" t="s">
        <v>354</v>
      </c>
    </row>
    <row r="158" spans="1:10" ht="11.25">
      <c r="A158" s="7">
        <v>157</v>
      </c>
      <c r="B158" s="7" t="s">
        <v>348</v>
      </c>
      <c r="C158" s="7" t="s">
        <v>32</v>
      </c>
      <c r="D158" s="7" t="s">
        <v>972</v>
      </c>
      <c r="E158" s="7" t="s">
        <v>973</v>
      </c>
      <c r="F158" s="7" t="s">
        <v>974</v>
      </c>
      <c r="G158" s="7" t="s">
        <v>975</v>
      </c>
      <c r="J158" s="7" t="s">
        <v>354</v>
      </c>
    </row>
    <row r="159" spans="1:10" ht="11.25">
      <c r="A159" s="7">
        <v>158</v>
      </c>
      <c r="B159" s="7" t="s">
        <v>348</v>
      </c>
      <c r="C159" s="7" t="s">
        <v>32</v>
      </c>
      <c r="D159" s="7" t="s">
        <v>976</v>
      </c>
      <c r="E159" s="7" t="s">
        <v>977</v>
      </c>
      <c r="F159" s="7" t="s">
        <v>978</v>
      </c>
      <c r="G159" s="7" t="s">
        <v>880</v>
      </c>
      <c r="H159" s="7" t="s">
        <v>979</v>
      </c>
      <c r="J159" s="7" t="s">
        <v>354</v>
      </c>
    </row>
    <row r="160" spans="1:10" ht="11.25">
      <c r="A160" s="7">
        <v>159</v>
      </c>
      <c r="B160" s="7" t="s">
        <v>348</v>
      </c>
      <c r="C160" s="7" t="s">
        <v>32</v>
      </c>
      <c r="D160" s="7" t="s">
        <v>980</v>
      </c>
      <c r="E160" s="7" t="s">
        <v>981</v>
      </c>
      <c r="F160" s="7" t="s">
        <v>982</v>
      </c>
      <c r="G160" s="7" t="s">
        <v>983</v>
      </c>
      <c r="H160" s="7" t="s">
        <v>984</v>
      </c>
      <c r="J160" s="7" t="s">
        <v>354</v>
      </c>
    </row>
    <row r="161" spans="1:10" ht="11.25">
      <c r="A161" s="7">
        <v>160</v>
      </c>
      <c r="B161" s="7" t="s">
        <v>348</v>
      </c>
      <c r="C161" s="7" t="s">
        <v>32</v>
      </c>
      <c r="D161" s="7" t="s">
        <v>985</v>
      </c>
      <c r="E161" s="7" t="s">
        <v>986</v>
      </c>
      <c r="F161" s="7" t="s">
        <v>987</v>
      </c>
      <c r="G161" s="7" t="s">
        <v>516</v>
      </c>
      <c r="H161" s="7" t="s">
        <v>988</v>
      </c>
      <c r="J161" s="7" t="s">
        <v>354</v>
      </c>
    </row>
    <row r="162" spans="1:10" ht="11.25">
      <c r="A162" s="7">
        <v>161</v>
      </c>
      <c r="B162" s="7" t="s">
        <v>348</v>
      </c>
      <c r="C162" s="7" t="s">
        <v>32</v>
      </c>
      <c r="D162" s="7" t="s">
        <v>989</v>
      </c>
      <c r="E162" s="7" t="s">
        <v>990</v>
      </c>
      <c r="F162" s="7" t="s">
        <v>991</v>
      </c>
      <c r="G162" s="7" t="s">
        <v>983</v>
      </c>
      <c r="H162" s="7" t="s">
        <v>984</v>
      </c>
      <c r="J162" s="7" t="s">
        <v>354</v>
      </c>
    </row>
    <row r="163" spans="1:10" ht="11.25">
      <c r="A163" s="7">
        <v>162</v>
      </c>
      <c r="B163" s="7" t="s">
        <v>348</v>
      </c>
      <c r="C163" s="7" t="s">
        <v>32</v>
      </c>
      <c r="D163" s="7" t="s">
        <v>992</v>
      </c>
      <c r="E163" s="7" t="s">
        <v>993</v>
      </c>
      <c r="F163" s="7" t="s">
        <v>994</v>
      </c>
      <c r="G163" s="7" t="s">
        <v>63</v>
      </c>
      <c r="H163" s="7" t="s">
        <v>995</v>
      </c>
      <c r="J163" s="7" t="s">
        <v>354</v>
      </c>
    </row>
    <row r="164" spans="1:10" ht="11.25">
      <c r="A164" s="7">
        <v>163</v>
      </c>
      <c r="B164" s="7" t="s">
        <v>348</v>
      </c>
      <c r="C164" s="7" t="s">
        <v>32</v>
      </c>
      <c r="D164" s="7" t="s">
        <v>996</v>
      </c>
      <c r="E164" s="7" t="s">
        <v>997</v>
      </c>
      <c r="F164" s="7" t="s">
        <v>998</v>
      </c>
      <c r="G164" s="7" t="s">
        <v>63</v>
      </c>
      <c r="J164" s="7" t="s">
        <v>354</v>
      </c>
    </row>
    <row r="165" spans="1:10" ht="11.25">
      <c r="A165" s="7">
        <v>164</v>
      </c>
      <c r="B165" s="7" t="s">
        <v>348</v>
      </c>
      <c r="C165" s="7" t="s">
        <v>32</v>
      </c>
      <c r="D165" s="7" t="s">
        <v>999</v>
      </c>
      <c r="E165" s="7" t="s">
        <v>1000</v>
      </c>
      <c r="F165" s="7" t="s">
        <v>1001</v>
      </c>
      <c r="G165" s="7" t="s">
        <v>63</v>
      </c>
      <c r="H165" s="7" t="s">
        <v>1002</v>
      </c>
      <c r="J165" s="7" t="s">
        <v>354</v>
      </c>
    </row>
    <row r="166" spans="1:10" ht="11.25">
      <c r="A166" s="7">
        <v>165</v>
      </c>
      <c r="B166" s="7" t="s">
        <v>348</v>
      </c>
      <c r="C166" s="7" t="s">
        <v>32</v>
      </c>
      <c r="D166" s="7" t="s">
        <v>1003</v>
      </c>
      <c r="E166" s="7" t="s">
        <v>1004</v>
      </c>
      <c r="F166" s="7" t="s">
        <v>1005</v>
      </c>
      <c r="G166" s="7" t="s">
        <v>642</v>
      </c>
      <c r="H166" s="7" t="s">
        <v>1006</v>
      </c>
      <c r="J166" s="7" t="s">
        <v>354</v>
      </c>
    </row>
    <row r="167" spans="1:10" ht="11.25">
      <c r="A167" s="7">
        <v>166</v>
      </c>
      <c r="B167" s="7" t="s">
        <v>348</v>
      </c>
      <c r="C167" s="7" t="s">
        <v>32</v>
      </c>
      <c r="D167" s="7" t="s">
        <v>1007</v>
      </c>
      <c r="E167" s="7" t="s">
        <v>1008</v>
      </c>
      <c r="F167" s="7" t="s">
        <v>998</v>
      </c>
      <c r="G167" s="7" t="s">
        <v>967</v>
      </c>
      <c r="H167" s="7" t="s">
        <v>1009</v>
      </c>
      <c r="J167" s="7" t="s">
        <v>354</v>
      </c>
    </row>
    <row r="168" spans="1:10" ht="11.25">
      <c r="A168" s="7">
        <v>167</v>
      </c>
      <c r="B168" s="7" t="s">
        <v>348</v>
      </c>
      <c r="C168" s="7" t="s">
        <v>32</v>
      </c>
      <c r="D168" s="7" t="s">
        <v>1010</v>
      </c>
      <c r="E168" s="7" t="s">
        <v>1011</v>
      </c>
      <c r="F168" s="7" t="s">
        <v>1012</v>
      </c>
      <c r="G168" s="7" t="s">
        <v>1013</v>
      </c>
      <c r="H168" s="7" t="s">
        <v>1014</v>
      </c>
      <c r="J168" s="7" t="s">
        <v>354</v>
      </c>
    </row>
    <row r="169" spans="1:10" ht="11.25">
      <c r="A169" s="7">
        <v>168</v>
      </c>
      <c r="B169" s="7" t="s">
        <v>348</v>
      </c>
      <c r="C169" s="7" t="s">
        <v>32</v>
      </c>
      <c r="D169" s="7" t="s">
        <v>1015</v>
      </c>
      <c r="E169" s="7" t="s">
        <v>1016</v>
      </c>
      <c r="F169" s="7" t="s">
        <v>1017</v>
      </c>
      <c r="G169" s="7" t="s">
        <v>1018</v>
      </c>
      <c r="H169" s="7" t="s">
        <v>1019</v>
      </c>
      <c r="J169" s="7" t="s">
        <v>354</v>
      </c>
    </row>
    <row r="170" spans="1:10" ht="11.25">
      <c r="A170" s="7">
        <v>169</v>
      </c>
      <c r="B170" s="7" t="s">
        <v>348</v>
      </c>
      <c r="C170" s="7" t="s">
        <v>32</v>
      </c>
      <c r="D170" s="7" t="s">
        <v>1020</v>
      </c>
      <c r="E170" s="7" t="s">
        <v>1016</v>
      </c>
      <c r="F170" s="7" t="s">
        <v>1021</v>
      </c>
      <c r="G170" s="7" t="s">
        <v>667</v>
      </c>
      <c r="H170" s="7" t="s">
        <v>1022</v>
      </c>
      <c r="J170" s="7" t="s">
        <v>354</v>
      </c>
    </row>
    <row r="171" spans="1:10" ht="11.25">
      <c r="A171" s="7">
        <v>170</v>
      </c>
      <c r="B171" s="7" t="s">
        <v>348</v>
      </c>
      <c r="C171" s="7" t="s">
        <v>32</v>
      </c>
      <c r="D171" s="7" t="s">
        <v>1023</v>
      </c>
      <c r="E171" s="7" t="s">
        <v>1016</v>
      </c>
      <c r="F171" s="7" t="s">
        <v>1024</v>
      </c>
      <c r="G171" s="7" t="s">
        <v>975</v>
      </c>
      <c r="H171" s="7" t="s">
        <v>1025</v>
      </c>
      <c r="J171" s="7" t="s">
        <v>354</v>
      </c>
    </row>
    <row r="172" spans="1:10" ht="11.25">
      <c r="A172" s="7">
        <v>171</v>
      </c>
      <c r="B172" s="7" t="s">
        <v>348</v>
      </c>
      <c r="C172" s="7" t="s">
        <v>32</v>
      </c>
      <c r="D172" s="7" t="s">
        <v>1026</v>
      </c>
      <c r="E172" s="7" t="s">
        <v>1027</v>
      </c>
      <c r="F172" s="7" t="s">
        <v>1028</v>
      </c>
      <c r="G172" s="7" t="s">
        <v>780</v>
      </c>
      <c r="J172" s="7" t="s">
        <v>354</v>
      </c>
    </row>
    <row r="173" spans="1:10" ht="11.25">
      <c r="A173" s="7">
        <v>172</v>
      </c>
      <c r="B173" s="7" t="s">
        <v>348</v>
      </c>
      <c r="C173" s="7" t="s">
        <v>32</v>
      </c>
      <c r="D173" s="7" t="s">
        <v>1029</v>
      </c>
      <c r="E173" s="7" t="s">
        <v>1030</v>
      </c>
      <c r="F173" s="7" t="s">
        <v>1031</v>
      </c>
      <c r="G173" s="7" t="s">
        <v>495</v>
      </c>
      <c r="H173" s="7" t="s">
        <v>1032</v>
      </c>
      <c r="J173" s="7" t="s">
        <v>354</v>
      </c>
    </row>
    <row r="174" spans="1:10" ht="11.25">
      <c r="A174" s="7">
        <v>173</v>
      </c>
      <c r="B174" s="7" t="s">
        <v>348</v>
      </c>
      <c r="C174" s="7" t="s">
        <v>32</v>
      </c>
      <c r="D174" s="7" t="s">
        <v>1033</v>
      </c>
      <c r="E174" s="7" t="s">
        <v>1034</v>
      </c>
      <c r="F174" s="7" t="s">
        <v>1035</v>
      </c>
      <c r="G174" s="7" t="s">
        <v>63</v>
      </c>
      <c r="H174" s="7" t="s">
        <v>1036</v>
      </c>
      <c r="J174" s="7" t="s">
        <v>354</v>
      </c>
    </row>
    <row r="175" spans="1:10" ht="11.25">
      <c r="A175" s="7">
        <v>174</v>
      </c>
      <c r="B175" s="7" t="s">
        <v>348</v>
      </c>
      <c r="C175" s="7" t="s">
        <v>32</v>
      </c>
      <c r="D175" s="7" t="s">
        <v>1037</v>
      </c>
      <c r="E175" s="7" t="s">
        <v>1038</v>
      </c>
      <c r="F175" s="7" t="s">
        <v>1039</v>
      </c>
      <c r="G175" s="7" t="s">
        <v>63</v>
      </c>
      <c r="H175" s="7" t="s">
        <v>1040</v>
      </c>
      <c r="J175" s="7" t="s">
        <v>354</v>
      </c>
    </row>
    <row r="176" spans="1:10" ht="11.25">
      <c r="A176" s="7">
        <v>175</v>
      </c>
      <c r="B176" s="7" t="s">
        <v>348</v>
      </c>
      <c r="C176" s="7" t="s">
        <v>32</v>
      </c>
      <c r="D176" s="7" t="s">
        <v>1041</v>
      </c>
      <c r="E176" s="7" t="s">
        <v>1042</v>
      </c>
      <c r="F176" s="7" t="s">
        <v>1043</v>
      </c>
      <c r="G176" s="7" t="s">
        <v>606</v>
      </c>
      <c r="J176" s="7" t="s">
        <v>354</v>
      </c>
    </row>
    <row r="177" spans="1:10" ht="11.25">
      <c r="A177" s="7">
        <v>176</v>
      </c>
      <c r="B177" s="7" t="s">
        <v>348</v>
      </c>
      <c r="C177" s="7" t="s">
        <v>32</v>
      </c>
      <c r="D177" s="7" t="s">
        <v>1044</v>
      </c>
      <c r="E177" s="7" t="s">
        <v>1045</v>
      </c>
      <c r="F177" s="7" t="s">
        <v>1046</v>
      </c>
      <c r="G177" s="7" t="s">
        <v>1047</v>
      </c>
      <c r="H177" s="7" t="s">
        <v>1048</v>
      </c>
      <c r="J177" s="7" t="s">
        <v>354</v>
      </c>
    </row>
    <row r="178" spans="1:10" ht="11.25">
      <c r="A178" s="7">
        <v>177</v>
      </c>
      <c r="B178" s="7" t="s">
        <v>348</v>
      </c>
      <c r="C178" s="7" t="s">
        <v>32</v>
      </c>
      <c r="D178" s="7" t="s">
        <v>1049</v>
      </c>
      <c r="E178" s="7" t="s">
        <v>1050</v>
      </c>
      <c r="F178" s="7" t="s">
        <v>1051</v>
      </c>
      <c r="G178" s="7" t="s">
        <v>983</v>
      </c>
      <c r="H178" s="7" t="s">
        <v>1052</v>
      </c>
      <c r="J178" s="7" t="s">
        <v>354</v>
      </c>
    </row>
    <row r="179" spans="1:10" ht="11.25">
      <c r="A179" s="7">
        <v>178</v>
      </c>
      <c r="B179" s="7" t="s">
        <v>348</v>
      </c>
      <c r="C179" s="7" t="s">
        <v>32</v>
      </c>
      <c r="D179" s="7" t="s">
        <v>1053</v>
      </c>
      <c r="E179" s="7" t="s">
        <v>1054</v>
      </c>
      <c r="F179" s="7" t="s">
        <v>1055</v>
      </c>
      <c r="G179" s="7" t="s">
        <v>358</v>
      </c>
      <c r="H179" s="7" t="s">
        <v>1056</v>
      </c>
      <c r="J179" s="7" t="s">
        <v>354</v>
      </c>
    </row>
    <row r="180" spans="1:10" ht="11.25">
      <c r="A180" s="7">
        <v>179</v>
      </c>
      <c r="B180" s="7" t="s">
        <v>348</v>
      </c>
      <c r="C180" s="7" t="s">
        <v>32</v>
      </c>
      <c r="D180" s="7" t="s">
        <v>1057</v>
      </c>
      <c r="E180" s="7" t="s">
        <v>1058</v>
      </c>
      <c r="F180" s="7" t="s">
        <v>1059</v>
      </c>
      <c r="G180" s="7" t="s">
        <v>389</v>
      </c>
      <c r="H180" s="7" t="s">
        <v>1060</v>
      </c>
      <c r="J180" s="7" t="s">
        <v>354</v>
      </c>
    </row>
    <row r="181" spans="1:10" ht="11.25">
      <c r="A181" s="7">
        <v>180</v>
      </c>
      <c r="B181" s="7" t="s">
        <v>348</v>
      </c>
      <c r="C181" s="7" t="s">
        <v>32</v>
      </c>
      <c r="D181" s="7" t="s">
        <v>1061</v>
      </c>
      <c r="E181" s="7" t="s">
        <v>1062</v>
      </c>
      <c r="F181" s="7" t="s">
        <v>1063</v>
      </c>
      <c r="G181" s="7" t="s">
        <v>1064</v>
      </c>
      <c r="H181" s="7" t="s">
        <v>1065</v>
      </c>
      <c r="J181" s="7" t="s">
        <v>354</v>
      </c>
    </row>
    <row r="182" spans="1:10" ht="11.25">
      <c r="A182" s="7">
        <v>181</v>
      </c>
      <c r="B182" s="7" t="s">
        <v>348</v>
      </c>
      <c r="C182" s="7" t="s">
        <v>32</v>
      </c>
      <c r="D182" s="7" t="s">
        <v>1066</v>
      </c>
      <c r="E182" s="7" t="s">
        <v>1067</v>
      </c>
      <c r="F182" s="7" t="s">
        <v>1068</v>
      </c>
      <c r="G182" s="7" t="s">
        <v>695</v>
      </c>
      <c r="H182" s="7" t="s">
        <v>1069</v>
      </c>
      <c r="J182" s="7" t="s">
        <v>354</v>
      </c>
    </row>
    <row r="183" spans="1:10" ht="11.25">
      <c r="A183" s="7">
        <v>182</v>
      </c>
      <c r="B183" s="7" t="s">
        <v>348</v>
      </c>
      <c r="C183" s="7" t="s">
        <v>32</v>
      </c>
      <c r="D183" s="7" t="s">
        <v>1070</v>
      </c>
      <c r="E183" s="7" t="s">
        <v>1071</v>
      </c>
      <c r="F183" s="7" t="s">
        <v>1072</v>
      </c>
      <c r="G183" s="7" t="s">
        <v>63</v>
      </c>
      <c r="H183" s="7" t="s">
        <v>1073</v>
      </c>
      <c r="J183" s="7" t="s">
        <v>354</v>
      </c>
    </row>
    <row r="184" spans="1:10" ht="11.25">
      <c r="A184" s="7">
        <v>183</v>
      </c>
      <c r="B184" s="7" t="s">
        <v>348</v>
      </c>
      <c r="C184" s="7" t="s">
        <v>32</v>
      </c>
      <c r="D184" s="7" t="s">
        <v>1074</v>
      </c>
      <c r="E184" s="7" t="s">
        <v>1075</v>
      </c>
      <c r="F184" s="7" t="s">
        <v>1076</v>
      </c>
      <c r="G184" s="7" t="s">
        <v>358</v>
      </c>
      <c r="H184" s="7" t="s">
        <v>1077</v>
      </c>
      <c r="J184" s="7" t="s">
        <v>354</v>
      </c>
    </row>
    <row r="185" spans="1:10" ht="11.25">
      <c r="A185" s="7">
        <v>184</v>
      </c>
      <c r="B185" s="7" t="s">
        <v>348</v>
      </c>
      <c r="C185" s="7" t="s">
        <v>32</v>
      </c>
      <c r="D185" s="7" t="s">
        <v>1078</v>
      </c>
      <c r="E185" s="7" t="s">
        <v>1079</v>
      </c>
      <c r="F185" s="7" t="s">
        <v>1080</v>
      </c>
      <c r="G185" s="7" t="s">
        <v>389</v>
      </c>
      <c r="H185" s="7" t="s">
        <v>1081</v>
      </c>
      <c r="J185" s="7" t="s">
        <v>354</v>
      </c>
    </row>
    <row r="186" spans="1:10" ht="11.25">
      <c r="A186" s="7">
        <v>185</v>
      </c>
      <c r="B186" s="7" t="s">
        <v>348</v>
      </c>
      <c r="C186" s="7" t="s">
        <v>32</v>
      </c>
      <c r="D186" s="7" t="s">
        <v>1082</v>
      </c>
      <c r="E186" s="7" t="s">
        <v>1083</v>
      </c>
      <c r="F186" s="7" t="s">
        <v>1084</v>
      </c>
      <c r="G186" s="7" t="s">
        <v>1085</v>
      </c>
      <c r="H186" s="7" t="s">
        <v>1086</v>
      </c>
      <c r="J186" s="7" t="s">
        <v>354</v>
      </c>
    </row>
    <row r="187" spans="1:10" ht="11.25">
      <c r="A187" s="7">
        <v>186</v>
      </c>
      <c r="B187" s="7" t="s">
        <v>348</v>
      </c>
      <c r="C187" s="7" t="s">
        <v>32</v>
      </c>
      <c r="D187" s="7" t="s">
        <v>1087</v>
      </c>
      <c r="E187" s="7" t="s">
        <v>1088</v>
      </c>
      <c r="F187" s="7" t="s">
        <v>1089</v>
      </c>
      <c r="G187" s="7" t="s">
        <v>658</v>
      </c>
      <c r="H187" s="7" t="s">
        <v>1090</v>
      </c>
      <c r="J187" s="7" t="s">
        <v>354</v>
      </c>
    </row>
    <row r="188" spans="1:10" ht="11.25">
      <c r="A188" s="7">
        <v>187</v>
      </c>
      <c r="B188" s="7" t="s">
        <v>348</v>
      </c>
      <c r="C188" s="7" t="s">
        <v>32</v>
      </c>
      <c r="D188" s="7" t="s">
        <v>1091</v>
      </c>
      <c r="E188" s="7" t="s">
        <v>1092</v>
      </c>
      <c r="F188" s="7" t="s">
        <v>1093</v>
      </c>
      <c r="G188" s="7" t="s">
        <v>389</v>
      </c>
      <c r="H188" s="7" t="s">
        <v>1094</v>
      </c>
      <c r="J188" s="7" t="s">
        <v>354</v>
      </c>
    </row>
    <row r="189" spans="1:10" ht="11.25">
      <c r="A189" s="7">
        <v>188</v>
      </c>
      <c r="B189" s="7" t="s">
        <v>348</v>
      </c>
      <c r="C189" s="7" t="s">
        <v>32</v>
      </c>
      <c r="D189" s="7" t="s">
        <v>1095</v>
      </c>
      <c r="E189" s="7" t="s">
        <v>1096</v>
      </c>
      <c r="F189" s="7" t="s">
        <v>1097</v>
      </c>
      <c r="G189" s="7" t="s">
        <v>826</v>
      </c>
      <c r="J189" s="7" t="s">
        <v>354</v>
      </c>
    </row>
    <row r="190" spans="1:10" ht="11.25">
      <c r="A190" s="7">
        <v>189</v>
      </c>
      <c r="B190" s="7" t="s">
        <v>348</v>
      </c>
      <c r="C190" s="7" t="s">
        <v>32</v>
      </c>
      <c r="D190" s="7" t="s">
        <v>1098</v>
      </c>
      <c r="E190" s="7" t="s">
        <v>1099</v>
      </c>
      <c r="F190" s="7" t="s">
        <v>1100</v>
      </c>
      <c r="G190" s="7" t="s">
        <v>429</v>
      </c>
      <c r="H190" s="7" t="s">
        <v>1101</v>
      </c>
      <c r="J190" s="7" t="s">
        <v>354</v>
      </c>
    </row>
    <row r="191" spans="1:10" ht="11.25">
      <c r="A191" s="7">
        <v>190</v>
      </c>
      <c r="B191" s="7" t="s">
        <v>348</v>
      </c>
      <c r="C191" s="7" t="s">
        <v>32</v>
      </c>
      <c r="D191" s="7" t="s">
        <v>1102</v>
      </c>
      <c r="E191" s="7" t="s">
        <v>1103</v>
      </c>
      <c r="F191" s="7" t="s">
        <v>1104</v>
      </c>
      <c r="G191" s="7" t="s">
        <v>1105</v>
      </c>
      <c r="J191" s="7" t="s">
        <v>354</v>
      </c>
    </row>
    <row r="192" spans="1:10" ht="11.25">
      <c r="A192" s="7">
        <v>191</v>
      </c>
      <c r="B192" s="7" t="s">
        <v>348</v>
      </c>
      <c r="C192" s="7" t="s">
        <v>32</v>
      </c>
      <c r="D192" s="7" t="s">
        <v>1106</v>
      </c>
      <c r="E192" s="7" t="s">
        <v>1107</v>
      </c>
      <c r="F192" s="7" t="s">
        <v>1108</v>
      </c>
      <c r="G192" s="7" t="s">
        <v>826</v>
      </c>
      <c r="H192" s="7" t="s">
        <v>1109</v>
      </c>
      <c r="J192" s="7" t="s">
        <v>354</v>
      </c>
    </row>
    <row r="193" spans="1:10" ht="11.25">
      <c r="A193" s="7">
        <v>192</v>
      </c>
      <c r="B193" s="7" t="s">
        <v>348</v>
      </c>
      <c r="C193" s="7" t="s">
        <v>32</v>
      </c>
      <c r="D193" s="7" t="s">
        <v>1110</v>
      </c>
      <c r="E193" s="7" t="s">
        <v>1111</v>
      </c>
      <c r="F193" s="7" t="s">
        <v>1112</v>
      </c>
      <c r="G193" s="7" t="s">
        <v>826</v>
      </c>
      <c r="H193" s="7" t="s">
        <v>1113</v>
      </c>
      <c r="J193" s="7" t="s">
        <v>354</v>
      </c>
    </row>
    <row r="194" spans="1:10" ht="11.25">
      <c r="A194" s="7">
        <v>193</v>
      </c>
      <c r="B194" s="7" t="s">
        <v>348</v>
      </c>
      <c r="C194" s="7" t="s">
        <v>32</v>
      </c>
      <c r="D194" s="7" t="s">
        <v>1114</v>
      </c>
      <c r="E194" s="7" t="s">
        <v>1115</v>
      </c>
      <c r="F194" s="7" t="s">
        <v>1116</v>
      </c>
      <c r="G194" s="7" t="s">
        <v>1117</v>
      </c>
      <c r="H194" s="7" t="s">
        <v>1118</v>
      </c>
      <c r="J194" s="7" t="s">
        <v>354</v>
      </c>
    </row>
    <row r="195" spans="1:10" ht="11.25">
      <c r="A195" s="7">
        <v>194</v>
      </c>
      <c r="B195" s="7" t="s">
        <v>348</v>
      </c>
      <c r="C195" s="7" t="s">
        <v>32</v>
      </c>
      <c r="D195" s="7" t="s">
        <v>1119</v>
      </c>
      <c r="E195" s="7" t="s">
        <v>1120</v>
      </c>
      <c r="F195" s="7" t="s">
        <v>1121</v>
      </c>
      <c r="G195" s="7" t="s">
        <v>1122</v>
      </c>
      <c r="H195" s="7" t="s">
        <v>1123</v>
      </c>
      <c r="J195" s="7" t="s">
        <v>354</v>
      </c>
    </row>
    <row r="196" spans="1:10" ht="11.25">
      <c r="A196" s="7">
        <v>195</v>
      </c>
      <c r="B196" s="7" t="s">
        <v>348</v>
      </c>
      <c r="C196" s="7" t="s">
        <v>32</v>
      </c>
      <c r="D196" s="7" t="s">
        <v>1124</v>
      </c>
      <c r="E196" s="7" t="s">
        <v>1125</v>
      </c>
      <c r="F196" s="7" t="s">
        <v>1126</v>
      </c>
      <c r="G196" s="7" t="s">
        <v>811</v>
      </c>
      <c r="J196" s="7" t="s">
        <v>354</v>
      </c>
    </row>
    <row r="197" spans="1:10" ht="11.25">
      <c r="A197" s="7">
        <v>196</v>
      </c>
      <c r="B197" s="7" t="s">
        <v>348</v>
      </c>
      <c r="C197" s="7" t="s">
        <v>32</v>
      </c>
      <c r="D197" s="7" t="s">
        <v>1127</v>
      </c>
      <c r="E197" s="7" t="s">
        <v>1128</v>
      </c>
      <c r="F197" s="7" t="s">
        <v>1129</v>
      </c>
      <c r="G197" s="7" t="s">
        <v>1013</v>
      </c>
      <c r="H197" s="7" t="s">
        <v>1130</v>
      </c>
      <c r="J197" s="7" t="s">
        <v>354</v>
      </c>
    </row>
    <row r="198" spans="1:10" ht="11.25">
      <c r="A198" s="7">
        <v>197</v>
      </c>
      <c r="B198" s="7" t="s">
        <v>348</v>
      </c>
      <c r="C198" s="7" t="s">
        <v>32</v>
      </c>
      <c r="D198" s="7" t="s">
        <v>1131</v>
      </c>
      <c r="E198" s="7" t="s">
        <v>1132</v>
      </c>
      <c r="F198" s="7" t="s">
        <v>1133</v>
      </c>
      <c r="G198" s="7" t="s">
        <v>634</v>
      </c>
      <c r="H198" s="7" t="s">
        <v>948</v>
      </c>
      <c r="J198" s="7" t="s">
        <v>354</v>
      </c>
    </row>
    <row r="199" spans="1:10" ht="11.25">
      <c r="A199" s="7">
        <v>198</v>
      </c>
      <c r="B199" s="7" t="s">
        <v>348</v>
      </c>
      <c r="C199" s="7" t="s">
        <v>32</v>
      </c>
      <c r="D199" s="7" t="s">
        <v>1134</v>
      </c>
      <c r="E199" s="7" t="s">
        <v>1135</v>
      </c>
      <c r="F199" s="7" t="s">
        <v>1136</v>
      </c>
      <c r="G199" s="7" t="s">
        <v>358</v>
      </c>
      <c r="H199" s="7" t="s">
        <v>1137</v>
      </c>
      <c r="J199" s="7" t="s">
        <v>354</v>
      </c>
    </row>
    <row r="200" spans="1:10" ht="11.25">
      <c r="A200" s="7">
        <v>199</v>
      </c>
      <c r="B200" s="7" t="s">
        <v>348</v>
      </c>
      <c r="C200" s="7" t="s">
        <v>32</v>
      </c>
      <c r="D200" s="7" t="s">
        <v>1138</v>
      </c>
      <c r="E200" s="7" t="s">
        <v>1139</v>
      </c>
      <c r="F200" s="7" t="s">
        <v>1140</v>
      </c>
      <c r="G200" s="7" t="s">
        <v>63</v>
      </c>
      <c r="H200" s="7" t="s">
        <v>1141</v>
      </c>
      <c r="J200" s="7" t="s">
        <v>354</v>
      </c>
    </row>
    <row r="201" spans="1:10" ht="11.25">
      <c r="A201" s="7">
        <v>200</v>
      </c>
      <c r="B201" s="7" t="s">
        <v>348</v>
      </c>
      <c r="C201" s="7" t="s">
        <v>32</v>
      </c>
      <c r="D201" s="7" t="s">
        <v>1142</v>
      </c>
      <c r="E201" s="7" t="s">
        <v>1143</v>
      </c>
      <c r="F201" s="7" t="s">
        <v>1144</v>
      </c>
      <c r="G201" s="7" t="s">
        <v>1145</v>
      </c>
      <c r="H201" s="7" t="s">
        <v>1146</v>
      </c>
      <c r="J201" s="7" t="s">
        <v>354</v>
      </c>
    </row>
    <row r="202" spans="1:10" ht="11.25">
      <c r="A202" s="7">
        <v>201</v>
      </c>
      <c r="B202" s="7" t="s">
        <v>348</v>
      </c>
      <c r="C202" s="7" t="s">
        <v>32</v>
      </c>
      <c r="D202" s="7" t="s">
        <v>1147</v>
      </c>
      <c r="E202" s="7" t="s">
        <v>1148</v>
      </c>
      <c r="F202" s="7" t="s">
        <v>1149</v>
      </c>
      <c r="G202" s="7" t="s">
        <v>826</v>
      </c>
      <c r="H202" s="7" t="s">
        <v>1150</v>
      </c>
      <c r="J202" s="7" t="s">
        <v>354</v>
      </c>
    </row>
    <row r="203" spans="1:10" ht="11.25">
      <c r="A203" s="7">
        <v>202</v>
      </c>
      <c r="B203" s="7" t="s">
        <v>348</v>
      </c>
      <c r="C203" s="7" t="s">
        <v>32</v>
      </c>
      <c r="D203" s="7" t="s">
        <v>1151</v>
      </c>
      <c r="E203" s="7" t="s">
        <v>1152</v>
      </c>
      <c r="F203" s="7" t="s">
        <v>1153</v>
      </c>
      <c r="G203" s="7" t="s">
        <v>63</v>
      </c>
      <c r="H203" s="7" t="s">
        <v>1154</v>
      </c>
      <c r="J203" s="7" t="s">
        <v>354</v>
      </c>
    </row>
    <row r="204" spans="1:10" ht="11.25">
      <c r="A204" s="7">
        <v>203</v>
      </c>
      <c r="B204" s="7" t="s">
        <v>348</v>
      </c>
      <c r="C204" s="7" t="s">
        <v>32</v>
      </c>
      <c r="D204" s="7" t="s">
        <v>1155</v>
      </c>
      <c r="E204" s="7" t="s">
        <v>1156</v>
      </c>
      <c r="F204" s="7" t="s">
        <v>1157</v>
      </c>
      <c r="G204" s="7" t="s">
        <v>1158</v>
      </c>
      <c r="H204" s="7" t="s">
        <v>1159</v>
      </c>
      <c r="J204" s="7" t="s">
        <v>354</v>
      </c>
    </row>
    <row r="205" spans="1:10" ht="11.25">
      <c r="A205" s="7">
        <v>204</v>
      </c>
      <c r="B205" s="7" t="s">
        <v>348</v>
      </c>
      <c r="C205" s="7" t="s">
        <v>32</v>
      </c>
      <c r="D205" s="7" t="s">
        <v>1160</v>
      </c>
      <c r="E205" s="7" t="s">
        <v>1161</v>
      </c>
      <c r="F205" s="7" t="s">
        <v>1162</v>
      </c>
      <c r="G205" s="7" t="s">
        <v>975</v>
      </c>
      <c r="H205" s="7" t="s">
        <v>1163</v>
      </c>
      <c r="J205" s="7" t="s">
        <v>354</v>
      </c>
    </row>
    <row r="206" spans="1:10" ht="11.25">
      <c r="A206" s="7">
        <v>205</v>
      </c>
      <c r="B206" s="7" t="s">
        <v>348</v>
      </c>
      <c r="C206" s="7" t="s">
        <v>32</v>
      </c>
      <c r="D206" s="7" t="s">
        <v>1164</v>
      </c>
      <c r="E206" s="7" t="s">
        <v>1165</v>
      </c>
      <c r="F206" s="7" t="s">
        <v>1166</v>
      </c>
      <c r="G206" s="7" t="s">
        <v>389</v>
      </c>
      <c r="J206" s="7" t="s">
        <v>354</v>
      </c>
    </row>
    <row r="207" spans="1:10" ht="11.25">
      <c r="A207" s="7">
        <v>206</v>
      </c>
      <c r="B207" s="7" t="s">
        <v>348</v>
      </c>
      <c r="C207" s="7" t="s">
        <v>32</v>
      </c>
      <c r="D207" s="7" t="s">
        <v>1167</v>
      </c>
      <c r="E207" s="7" t="s">
        <v>1168</v>
      </c>
      <c r="F207" s="7" t="s">
        <v>1169</v>
      </c>
      <c r="G207" s="7" t="s">
        <v>389</v>
      </c>
      <c r="H207" s="7" t="s">
        <v>1170</v>
      </c>
      <c r="J207" s="7" t="s">
        <v>354</v>
      </c>
    </row>
    <row r="208" spans="1:10" ht="11.25">
      <c r="A208" s="7">
        <v>207</v>
      </c>
      <c r="B208" s="7" t="s">
        <v>348</v>
      </c>
      <c r="C208" s="7" t="s">
        <v>32</v>
      </c>
      <c r="D208" s="7" t="s">
        <v>1171</v>
      </c>
      <c r="E208" s="7" t="s">
        <v>1172</v>
      </c>
      <c r="F208" s="7" t="s">
        <v>1173</v>
      </c>
      <c r="G208" s="7" t="s">
        <v>389</v>
      </c>
      <c r="H208" s="7" t="s">
        <v>1174</v>
      </c>
      <c r="J208" s="7" t="s">
        <v>354</v>
      </c>
    </row>
    <row r="209" spans="1:10" ht="11.25">
      <c r="A209" s="7">
        <v>208</v>
      </c>
      <c r="B209" s="7" t="s">
        <v>348</v>
      </c>
      <c r="C209" s="7" t="s">
        <v>32</v>
      </c>
      <c r="D209" s="7" t="s">
        <v>1175</v>
      </c>
      <c r="E209" s="7" t="s">
        <v>1176</v>
      </c>
      <c r="F209" s="7" t="s">
        <v>1177</v>
      </c>
      <c r="G209" s="7" t="s">
        <v>389</v>
      </c>
      <c r="H209" s="7" t="s">
        <v>1178</v>
      </c>
      <c r="J209" s="7" t="s">
        <v>354</v>
      </c>
    </row>
    <row r="210" spans="1:10" ht="11.25">
      <c r="A210" s="7">
        <v>209</v>
      </c>
      <c r="B210" s="7" t="s">
        <v>348</v>
      </c>
      <c r="C210" s="7" t="s">
        <v>32</v>
      </c>
      <c r="D210" s="7" t="s">
        <v>1179</v>
      </c>
      <c r="E210" s="7" t="s">
        <v>1180</v>
      </c>
      <c r="F210" s="7" t="s">
        <v>1181</v>
      </c>
      <c r="G210" s="7" t="s">
        <v>780</v>
      </c>
      <c r="J210" s="7" t="s">
        <v>354</v>
      </c>
    </row>
    <row r="211" spans="1:10" ht="11.25">
      <c r="A211" s="7">
        <v>210</v>
      </c>
      <c r="B211" s="7" t="s">
        <v>348</v>
      </c>
      <c r="C211" s="7" t="s">
        <v>32</v>
      </c>
      <c r="D211" s="7" t="s">
        <v>1182</v>
      </c>
      <c r="E211" s="7" t="s">
        <v>1183</v>
      </c>
      <c r="F211" s="7" t="s">
        <v>1184</v>
      </c>
      <c r="G211" s="7" t="s">
        <v>658</v>
      </c>
      <c r="H211" s="7" t="s">
        <v>1185</v>
      </c>
      <c r="J211" s="7" t="s">
        <v>354</v>
      </c>
    </row>
    <row r="212" spans="1:10" ht="11.25">
      <c r="A212" s="7">
        <v>211</v>
      </c>
      <c r="B212" s="7" t="s">
        <v>348</v>
      </c>
      <c r="C212" s="7" t="s">
        <v>32</v>
      </c>
      <c r="D212" s="7" t="s">
        <v>1186</v>
      </c>
      <c r="E212" s="7" t="s">
        <v>1187</v>
      </c>
      <c r="F212" s="7" t="s">
        <v>1188</v>
      </c>
      <c r="G212" s="7" t="s">
        <v>389</v>
      </c>
      <c r="H212" s="7" t="s">
        <v>1189</v>
      </c>
      <c r="J212" s="7" t="s">
        <v>354</v>
      </c>
    </row>
    <row r="213" spans="1:10" ht="11.25">
      <c r="A213" s="7">
        <v>212</v>
      </c>
      <c r="B213" s="7" t="s">
        <v>348</v>
      </c>
      <c r="C213" s="7" t="s">
        <v>32</v>
      </c>
      <c r="D213" s="7" t="s">
        <v>1190</v>
      </c>
      <c r="E213" s="7" t="s">
        <v>1191</v>
      </c>
      <c r="F213" s="7" t="s">
        <v>1192</v>
      </c>
      <c r="G213" s="7" t="s">
        <v>389</v>
      </c>
      <c r="H213" s="7" t="s">
        <v>1193</v>
      </c>
      <c r="J213" s="7" t="s">
        <v>354</v>
      </c>
    </row>
    <row r="214" spans="1:10" ht="11.25">
      <c r="A214" s="7">
        <v>213</v>
      </c>
      <c r="B214" s="7" t="s">
        <v>348</v>
      </c>
      <c r="C214" s="7" t="s">
        <v>32</v>
      </c>
      <c r="D214" s="7" t="s">
        <v>1194</v>
      </c>
      <c r="E214" s="7" t="s">
        <v>1195</v>
      </c>
      <c r="F214" s="7" t="s">
        <v>1196</v>
      </c>
      <c r="G214" s="7" t="s">
        <v>358</v>
      </c>
      <c r="H214" s="7" t="s">
        <v>1197</v>
      </c>
      <c r="J214" s="7" t="s">
        <v>354</v>
      </c>
    </row>
    <row r="215" spans="1:10" ht="11.25">
      <c r="A215" s="7">
        <v>214</v>
      </c>
      <c r="B215" s="7" t="s">
        <v>348</v>
      </c>
      <c r="C215" s="7" t="s">
        <v>32</v>
      </c>
      <c r="D215" s="7" t="s">
        <v>1198</v>
      </c>
      <c r="E215" s="7" t="s">
        <v>1199</v>
      </c>
      <c r="F215" s="7" t="s">
        <v>1200</v>
      </c>
      <c r="G215" s="7" t="s">
        <v>571</v>
      </c>
      <c r="J215" s="7" t="s">
        <v>354</v>
      </c>
    </row>
    <row r="216" spans="1:10" ht="11.25">
      <c r="A216" s="7">
        <v>215</v>
      </c>
      <c r="B216" s="7" t="s">
        <v>348</v>
      </c>
      <c r="C216" s="7" t="s">
        <v>32</v>
      </c>
      <c r="D216" s="7" t="s">
        <v>1201</v>
      </c>
      <c r="E216" s="7" t="s">
        <v>1202</v>
      </c>
      <c r="F216" s="7" t="s">
        <v>1203</v>
      </c>
      <c r="G216" s="7" t="s">
        <v>512</v>
      </c>
      <c r="J216" s="7" t="s">
        <v>354</v>
      </c>
    </row>
    <row r="217" spans="1:10" ht="11.25">
      <c r="A217" s="7">
        <v>216</v>
      </c>
      <c r="B217" s="7" t="s">
        <v>348</v>
      </c>
      <c r="C217" s="7" t="s">
        <v>32</v>
      </c>
      <c r="D217" s="7" t="s">
        <v>1204</v>
      </c>
      <c r="E217" s="7" t="s">
        <v>1205</v>
      </c>
      <c r="F217" s="7" t="s">
        <v>1206</v>
      </c>
      <c r="G217" s="7" t="s">
        <v>63</v>
      </c>
      <c r="H217" s="7" t="s">
        <v>1207</v>
      </c>
      <c r="J217" s="7" t="s">
        <v>354</v>
      </c>
    </row>
    <row r="218" spans="1:10" ht="11.25">
      <c r="A218" s="7">
        <v>217</v>
      </c>
      <c r="B218" s="7" t="s">
        <v>348</v>
      </c>
      <c r="C218" s="7" t="s">
        <v>32</v>
      </c>
      <c r="D218" s="7" t="s">
        <v>1208</v>
      </c>
      <c r="E218" s="7" t="s">
        <v>1209</v>
      </c>
      <c r="F218" s="7" t="s">
        <v>1210</v>
      </c>
      <c r="G218" s="7" t="s">
        <v>1211</v>
      </c>
      <c r="H218" s="7" t="s">
        <v>1212</v>
      </c>
      <c r="J218" s="7" t="s">
        <v>354</v>
      </c>
    </row>
    <row r="219" spans="1:10" ht="11.25">
      <c r="A219" s="7">
        <v>218</v>
      </c>
      <c r="B219" s="7" t="s">
        <v>348</v>
      </c>
      <c r="C219" s="7" t="s">
        <v>32</v>
      </c>
      <c r="D219" s="7" t="s">
        <v>1213</v>
      </c>
      <c r="E219" s="7" t="s">
        <v>1214</v>
      </c>
      <c r="F219" s="7" t="s">
        <v>1215</v>
      </c>
      <c r="G219" s="7" t="s">
        <v>811</v>
      </c>
      <c r="J219" s="7" t="s">
        <v>354</v>
      </c>
    </row>
    <row r="220" spans="1:10" ht="11.25">
      <c r="A220" s="7">
        <v>219</v>
      </c>
      <c r="B220" s="7" t="s">
        <v>348</v>
      </c>
      <c r="C220" s="7" t="s">
        <v>32</v>
      </c>
      <c r="D220" s="7" t="s">
        <v>1216</v>
      </c>
      <c r="E220" s="7" t="s">
        <v>1217</v>
      </c>
      <c r="F220" s="7" t="s">
        <v>1218</v>
      </c>
      <c r="G220" s="7" t="s">
        <v>1219</v>
      </c>
      <c r="H220" s="7" t="s">
        <v>1220</v>
      </c>
      <c r="J220" s="7" t="s">
        <v>354</v>
      </c>
    </row>
    <row r="221" spans="1:10" ht="11.25">
      <c r="A221" s="7">
        <v>220</v>
      </c>
      <c r="B221" s="7" t="s">
        <v>348</v>
      </c>
      <c r="C221" s="7" t="s">
        <v>32</v>
      </c>
      <c r="D221" s="7" t="s">
        <v>1221</v>
      </c>
      <c r="E221" s="7" t="s">
        <v>1222</v>
      </c>
      <c r="F221" s="7" t="s">
        <v>1223</v>
      </c>
      <c r="G221" s="7" t="s">
        <v>1219</v>
      </c>
      <c r="H221" s="7" t="s">
        <v>1224</v>
      </c>
      <c r="J221" s="7" t="s">
        <v>354</v>
      </c>
    </row>
    <row r="222" spans="1:10" ht="11.25">
      <c r="A222" s="7">
        <v>221</v>
      </c>
      <c r="B222" s="7" t="s">
        <v>348</v>
      </c>
      <c r="C222" s="7" t="s">
        <v>32</v>
      </c>
      <c r="D222" s="7" t="s">
        <v>1225</v>
      </c>
      <c r="E222" s="7" t="s">
        <v>1226</v>
      </c>
      <c r="F222" s="7" t="s">
        <v>1227</v>
      </c>
      <c r="G222" s="7" t="s">
        <v>667</v>
      </c>
      <c r="H222" s="7" t="s">
        <v>1228</v>
      </c>
      <c r="J222" s="7" t="s">
        <v>354</v>
      </c>
    </row>
    <row r="223" spans="1:10" ht="11.25">
      <c r="A223" s="7">
        <v>222</v>
      </c>
      <c r="B223" s="7" t="s">
        <v>348</v>
      </c>
      <c r="C223" s="7" t="s">
        <v>32</v>
      </c>
      <c r="D223" s="7" t="s">
        <v>1229</v>
      </c>
      <c r="E223" s="7" t="s">
        <v>1230</v>
      </c>
      <c r="F223" s="7" t="s">
        <v>1231</v>
      </c>
      <c r="G223" s="7" t="s">
        <v>389</v>
      </c>
      <c r="H223" s="7" t="s">
        <v>1232</v>
      </c>
      <c r="J223" s="7" t="s">
        <v>354</v>
      </c>
    </row>
    <row r="224" spans="1:10" ht="11.25">
      <c r="A224" s="7">
        <v>223</v>
      </c>
      <c r="B224" s="7" t="s">
        <v>348</v>
      </c>
      <c r="C224" s="7" t="s">
        <v>32</v>
      </c>
      <c r="D224" s="7" t="s">
        <v>1233</v>
      </c>
      <c r="E224" s="7" t="s">
        <v>1234</v>
      </c>
      <c r="F224" s="7" t="s">
        <v>1235</v>
      </c>
      <c r="G224" s="7" t="s">
        <v>1117</v>
      </c>
      <c r="H224" s="7" t="s">
        <v>1236</v>
      </c>
      <c r="I224" s="7" t="s">
        <v>1237</v>
      </c>
      <c r="J224" s="7" t="s">
        <v>354</v>
      </c>
    </row>
    <row r="225" spans="1:10" ht="11.25">
      <c r="A225" s="7">
        <v>224</v>
      </c>
      <c r="B225" s="7" t="s">
        <v>348</v>
      </c>
      <c r="C225" s="7" t="s">
        <v>32</v>
      </c>
      <c r="D225" s="7" t="s">
        <v>1238</v>
      </c>
      <c r="E225" s="7" t="s">
        <v>1239</v>
      </c>
      <c r="F225" s="7" t="s">
        <v>1240</v>
      </c>
      <c r="G225" s="7" t="s">
        <v>610</v>
      </c>
      <c r="J225" s="7" t="s">
        <v>354</v>
      </c>
    </row>
    <row r="226" spans="1:10" ht="11.25">
      <c r="A226" s="7">
        <v>225</v>
      </c>
      <c r="B226" s="7" t="s">
        <v>348</v>
      </c>
      <c r="C226" s="7" t="s">
        <v>32</v>
      </c>
      <c r="D226" s="7" t="s">
        <v>1241</v>
      </c>
      <c r="E226" s="7" t="s">
        <v>1242</v>
      </c>
      <c r="F226" s="7" t="s">
        <v>1243</v>
      </c>
      <c r="G226" s="7" t="s">
        <v>958</v>
      </c>
      <c r="H226" s="7" t="s">
        <v>1244</v>
      </c>
      <c r="J226" s="7" t="s">
        <v>354</v>
      </c>
    </row>
    <row r="227" spans="1:10" ht="11.25">
      <c r="A227" s="7">
        <v>226</v>
      </c>
      <c r="B227" s="7" t="s">
        <v>348</v>
      </c>
      <c r="C227" s="7" t="s">
        <v>32</v>
      </c>
      <c r="D227" s="7" t="s">
        <v>1245</v>
      </c>
      <c r="E227" s="7" t="s">
        <v>1246</v>
      </c>
      <c r="F227" s="7" t="s">
        <v>1247</v>
      </c>
      <c r="G227" s="7" t="s">
        <v>1248</v>
      </c>
      <c r="H227" s="7" t="s">
        <v>1249</v>
      </c>
      <c r="J227" s="7" t="s">
        <v>354</v>
      </c>
    </row>
    <row r="228" spans="1:10" ht="11.25">
      <c r="A228" s="7">
        <v>227</v>
      </c>
      <c r="B228" s="7" t="s">
        <v>348</v>
      </c>
      <c r="C228" s="7" t="s">
        <v>32</v>
      </c>
      <c r="D228" s="7" t="s">
        <v>1250</v>
      </c>
      <c r="E228" s="7" t="s">
        <v>1251</v>
      </c>
      <c r="F228" s="7" t="s">
        <v>1252</v>
      </c>
      <c r="G228" s="7" t="s">
        <v>601</v>
      </c>
      <c r="H228" s="7" t="s">
        <v>1253</v>
      </c>
      <c r="J228" s="7" t="s">
        <v>354</v>
      </c>
    </row>
    <row r="229" spans="1:10" ht="11.25">
      <c r="A229" s="7">
        <v>228</v>
      </c>
      <c r="B229" s="7" t="s">
        <v>348</v>
      </c>
      <c r="C229" s="7" t="s">
        <v>32</v>
      </c>
      <c r="D229" s="7" t="s">
        <v>1254</v>
      </c>
      <c r="E229" s="7" t="s">
        <v>1255</v>
      </c>
      <c r="F229" s="7" t="s">
        <v>1256</v>
      </c>
      <c r="G229" s="7" t="s">
        <v>1257</v>
      </c>
      <c r="J229" s="7" t="s">
        <v>354</v>
      </c>
    </row>
    <row r="230" spans="1:10" ht="11.25">
      <c r="A230" s="7">
        <v>229</v>
      </c>
      <c r="B230" s="7" t="s">
        <v>348</v>
      </c>
      <c r="C230" s="7" t="s">
        <v>32</v>
      </c>
      <c r="D230" s="7" t="s">
        <v>1258</v>
      </c>
      <c r="E230" s="7" t="s">
        <v>1259</v>
      </c>
      <c r="F230" s="7" t="s">
        <v>1260</v>
      </c>
      <c r="G230" s="7" t="s">
        <v>658</v>
      </c>
      <c r="H230" s="7" t="s">
        <v>1261</v>
      </c>
      <c r="J230" s="7" t="s">
        <v>354</v>
      </c>
    </row>
    <row r="231" spans="1:10" ht="11.25">
      <c r="A231" s="7">
        <v>230</v>
      </c>
      <c r="B231" s="7" t="s">
        <v>348</v>
      </c>
      <c r="C231" s="7" t="s">
        <v>32</v>
      </c>
      <c r="D231" s="7" t="s">
        <v>1262</v>
      </c>
      <c r="E231" s="7" t="s">
        <v>1263</v>
      </c>
      <c r="F231" s="7" t="s">
        <v>1264</v>
      </c>
      <c r="G231" s="7" t="s">
        <v>63</v>
      </c>
      <c r="H231" s="7" t="s">
        <v>1236</v>
      </c>
      <c r="J231" s="7" t="s">
        <v>354</v>
      </c>
    </row>
    <row r="232" spans="1:10" ht="11.25">
      <c r="A232" s="7">
        <v>231</v>
      </c>
      <c r="B232" s="7" t="s">
        <v>348</v>
      </c>
      <c r="C232" s="7" t="s">
        <v>32</v>
      </c>
      <c r="D232" s="7" t="s">
        <v>1265</v>
      </c>
      <c r="E232" s="7" t="s">
        <v>1266</v>
      </c>
      <c r="F232" s="7" t="s">
        <v>1267</v>
      </c>
      <c r="G232" s="7" t="s">
        <v>63</v>
      </c>
      <c r="H232" s="7" t="s">
        <v>1268</v>
      </c>
      <c r="J232" s="7" t="s">
        <v>354</v>
      </c>
    </row>
    <row r="233" spans="1:10" ht="11.25">
      <c r="A233" s="7">
        <v>232</v>
      </c>
      <c r="B233" s="7" t="s">
        <v>348</v>
      </c>
      <c r="C233" s="7" t="s">
        <v>32</v>
      </c>
      <c r="D233" s="7" t="s">
        <v>1269</v>
      </c>
      <c r="E233" s="7" t="s">
        <v>1270</v>
      </c>
      <c r="F233" s="7" t="s">
        <v>1271</v>
      </c>
      <c r="G233" s="7" t="s">
        <v>658</v>
      </c>
      <c r="H233" s="7" t="s">
        <v>472</v>
      </c>
      <c r="J233" s="7" t="s">
        <v>354</v>
      </c>
    </row>
    <row r="234" spans="1:10" ht="11.25">
      <c r="A234" s="7">
        <v>233</v>
      </c>
      <c r="B234" s="7" t="s">
        <v>348</v>
      </c>
      <c r="C234" s="7" t="s">
        <v>32</v>
      </c>
      <c r="D234" s="7" t="s">
        <v>1272</v>
      </c>
      <c r="E234" s="7" t="s">
        <v>1273</v>
      </c>
      <c r="F234" s="7" t="s">
        <v>1274</v>
      </c>
      <c r="G234" s="7" t="s">
        <v>1275</v>
      </c>
      <c r="J234" s="7" t="s">
        <v>354</v>
      </c>
    </row>
    <row r="235" spans="1:10" ht="11.25">
      <c r="A235" s="7">
        <v>234</v>
      </c>
      <c r="B235" s="7" t="s">
        <v>348</v>
      </c>
      <c r="C235" s="7" t="s">
        <v>32</v>
      </c>
      <c r="D235" s="7" t="s">
        <v>1276</v>
      </c>
      <c r="E235" s="7" t="s">
        <v>1277</v>
      </c>
      <c r="F235" s="7" t="s">
        <v>1278</v>
      </c>
      <c r="G235" s="7" t="s">
        <v>512</v>
      </c>
      <c r="H235" s="7" t="s">
        <v>1279</v>
      </c>
      <c r="J235" s="7" t="s">
        <v>354</v>
      </c>
    </row>
    <row r="236" spans="1:10" ht="11.25">
      <c r="A236" s="7">
        <v>235</v>
      </c>
      <c r="B236" s="7" t="s">
        <v>348</v>
      </c>
      <c r="C236" s="7" t="s">
        <v>32</v>
      </c>
      <c r="D236" s="7" t="s">
        <v>1280</v>
      </c>
      <c r="E236" s="7" t="s">
        <v>1281</v>
      </c>
      <c r="F236" s="7" t="s">
        <v>1282</v>
      </c>
      <c r="G236" s="7" t="s">
        <v>389</v>
      </c>
      <c r="H236" s="7" t="s">
        <v>1283</v>
      </c>
      <c r="J236" s="7" t="s">
        <v>354</v>
      </c>
    </row>
    <row r="237" spans="1:10" ht="11.25">
      <c r="A237" s="7">
        <v>236</v>
      </c>
      <c r="B237" s="7" t="s">
        <v>348</v>
      </c>
      <c r="C237" s="7" t="s">
        <v>32</v>
      </c>
      <c r="D237" s="7" t="s">
        <v>1284</v>
      </c>
      <c r="E237" s="7" t="s">
        <v>1285</v>
      </c>
      <c r="F237" s="7" t="s">
        <v>1286</v>
      </c>
      <c r="G237" s="7" t="s">
        <v>63</v>
      </c>
      <c r="H237" s="7" t="s">
        <v>1287</v>
      </c>
      <c r="J237" s="7" t="s">
        <v>354</v>
      </c>
    </row>
    <row r="238" spans="1:10" ht="11.25">
      <c r="A238" s="7">
        <v>237</v>
      </c>
      <c r="B238" s="7" t="s">
        <v>348</v>
      </c>
      <c r="C238" s="7" t="s">
        <v>32</v>
      </c>
      <c r="D238" s="7" t="s">
        <v>1288</v>
      </c>
      <c r="E238" s="7" t="s">
        <v>1289</v>
      </c>
      <c r="F238" s="7" t="s">
        <v>1290</v>
      </c>
      <c r="G238" s="7" t="s">
        <v>566</v>
      </c>
      <c r="H238" s="7" t="s">
        <v>1291</v>
      </c>
      <c r="J238" s="7" t="s">
        <v>354</v>
      </c>
    </row>
    <row r="239" spans="1:10" ht="11.25">
      <c r="A239" s="7">
        <v>238</v>
      </c>
      <c r="B239" s="7" t="s">
        <v>348</v>
      </c>
      <c r="C239" s="7" t="s">
        <v>32</v>
      </c>
      <c r="D239" s="7" t="s">
        <v>1292</v>
      </c>
      <c r="E239" s="7" t="s">
        <v>1293</v>
      </c>
      <c r="F239" s="7" t="s">
        <v>1294</v>
      </c>
      <c r="G239" s="7" t="s">
        <v>658</v>
      </c>
      <c r="H239" s="7" t="s">
        <v>1283</v>
      </c>
      <c r="J239" s="7" t="s">
        <v>354</v>
      </c>
    </row>
    <row r="240" spans="1:10" ht="11.25">
      <c r="A240" s="7">
        <v>239</v>
      </c>
      <c r="B240" s="7" t="s">
        <v>348</v>
      </c>
      <c r="C240" s="7" t="s">
        <v>32</v>
      </c>
      <c r="D240" s="7" t="s">
        <v>1295</v>
      </c>
      <c r="E240" s="7" t="s">
        <v>1296</v>
      </c>
      <c r="F240" s="7" t="s">
        <v>1297</v>
      </c>
      <c r="G240" s="7" t="s">
        <v>512</v>
      </c>
      <c r="H240" s="7" t="s">
        <v>1298</v>
      </c>
      <c r="J240" s="7" t="s">
        <v>354</v>
      </c>
    </row>
    <row r="241" spans="1:10" ht="11.25">
      <c r="A241" s="7">
        <v>240</v>
      </c>
      <c r="B241" s="7" t="s">
        <v>348</v>
      </c>
      <c r="C241" s="7" t="s">
        <v>32</v>
      </c>
      <c r="D241" s="7" t="s">
        <v>1299</v>
      </c>
      <c r="E241" s="7" t="s">
        <v>1300</v>
      </c>
      <c r="F241" s="7" t="s">
        <v>1301</v>
      </c>
      <c r="G241" s="7" t="s">
        <v>610</v>
      </c>
      <c r="J241" s="7" t="s">
        <v>354</v>
      </c>
    </row>
    <row r="242" spans="1:10" ht="11.25">
      <c r="A242" s="7">
        <v>241</v>
      </c>
      <c r="B242" s="7" t="s">
        <v>348</v>
      </c>
      <c r="C242" s="7" t="s">
        <v>32</v>
      </c>
      <c r="D242" s="7" t="s">
        <v>1302</v>
      </c>
      <c r="E242" s="7" t="s">
        <v>1303</v>
      </c>
      <c r="F242" s="7" t="s">
        <v>1304</v>
      </c>
      <c r="G242" s="7" t="s">
        <v>1305</v>
      </c>
      <c r="J242" s="7" t="s">
        <v>354</v>
      </c>
    </row>
    <row r="243" spans="1:10" ht="11.25">
      <c r="A243" s="7">
        <v>242</v>
      </c>
      <c r="B243" s="7" t="s">
        <v>348</v>
      </c>
      <c r="C243" s="7" t="s">
        <v>32</v>
      </c>
      <c r="D243" s="7" t="s">
        <v>1306</v>
      </c>
      <c r="E243" s="7" t="s">
        <v>1307</v>
      </c>
      <c r="F243" s="7" t="s">
        <v>1308</v>
      </c>
      <c r="G243" s="7" t="s">
        <v>1309</v>
      </c>
      <c r="J243" s="7" t="s">
        <v>354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5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  <row r="12" ht="18.75" customHeight="1"/>
    <row r="13" ht="18.75" customHeight="1"/>
    <row r="14" ht="18.75" customHeight="1"/>
    <row r="15" ht="18.7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64" customWidth="1"/>
  </cols>
  <sheetData>
    <row r="1" ht="11.25">
      <c r="A1" s="1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4" customFormat="1" ht="14.25">
      <c r="A2" s="54"/>
      <c r="B2" s="55"/>
      <c r="E2" s="65" t="e">
        <f>#N/A</f>
        <v>#NAME?</v>
      </c>
      <c r="F2" s="66"/>
      <c r="G2" s="67"/>
      <c r="H2" s="67"/>
      <c r="I2" s="67"/>
      <c r="J2" s="67"/>
      <c r="K2" s="67"/>
      <c r="L2" s="67"/>
    </row>
    <row r="3" spans="5:12" ht="14.25">
      <c r="E3" s="68" t="e">
        <f>#N/A</f>
        <v>#NAME?</v>
      </c>
      <c r="F3" s="66"/>
      <c r="G3" s="6"/>
      <c r="H3" s="6"/>
      <c r="I3" s="6"/>
      <c r="J3" s="6"/>
      <c r="K3" s="6"/>
      <c r="L3" s="7"/>
    </row>
    <row r="4" spans="1:9" s="76" customFormat="1" ht="6">
      <c r="A4" s="69"/>
      <c r="B4" s="70"/>
      <c r="C4" s="71"/>
      <c r="D4" s="72"/>
      <c r="E4" s="73"/>
      <c r="F4" s="74"/>
      <c r="G4" s="75"/>
      <c r="I4" s="77"/>
    </row>
    <row r="5" spans="4:10" ht="48" customHeight="1">
      <c r="D5" s="78"/>
      <c r="E5" s="79" t="s">
        <v>1</v>
      </c>
      <c r="F5" s="79"/>
      <c r="G5" s="80"/>
      <c r="J5" s="81"/>
    </row>
    <row r="6" spans="1:9" s="76" customFormat="1" ht="6">
      <c r="A6" s="69"/>
      <c r="B6" s="70"/>
      <c r="C6" s="71"/>
      <c r="D6" s="72"/>
      <c r="E6" s="82"/>
      <c r="F6" s="83"/>
      <c r="G6" s="84"/>
      <c r="I6" s="77"/>
    </row>
    <row r="7" spans="4:7" ht="27">
      <c r="D7" s="78"/>
      <c r="E7" s="85" t="s">
        <v>31</v>
      </c>
      <c r="F7" s="86" t="s">
        <v>32</v>
      </c>
      <c r="G7" s="87"/>
    </row>
    <row r="8" spans="1:9" s="76" customFormat="1" ht="6">
      <c r="A8" s="69"/>
      <c r="B8" s="70"/>
      <c r="C8" s="71"/>
      <c r="D8" s="72"/>
      <c r="E8" s="88"/>
      <c r="F8" s="89"/>
      <c r="G8" s="72"/>
      <c r="I8" s="77"/>
    </row>
    <row r="9" spans="4:7" ht="33.75">
      <c r="D9" s="78"/>
      <c r="E9" s="85" t="s">
        <v>33</v>
      </c>
      <c r="F9" s="90" t="s">
        <v>34</v>
      </c>
      <c r="G9" s="91"/>
    </row>
    <row r="10" spans="1:9" s="76" customFormat="1" ht="6">
      <c r="A10" s="92"/>
      <c r="B10" s="70"/>
      <c r="C10" s="71"/>
      <c r="D10" s="93"/>
      <c r="E10" s="82"/>
      <c r="F10" s="94"/>
      <c r="G10" s="95"/>
      <c r="I10" s="77"/>
    </row>
    <row r="11" spans="1:7" ht="27">
      <c r="A11" s="96"/>
      <c r="D11" s="78"/>
      <c r="E11" s="97" t="s">
        <v>35</v>
      </c>
      <c r="F11" s="98" t="s">
        <v>36</v>
      </c>
      <c r="G11" s="99"/>
    </row>
    <row r="12" spans="4:7" ht="27">
      <c r="D12" s="78"/>
      <c r="E12" s="97" t="s">
        <v>37</v>
      </c>
      <c r="F12" s="98" t="s">
        <v>38</v>
      </c>
      <c r="G12" s="91"/>
    </row>
    <row r="13" spans="1:9" s="76" customFormat="1" ht="6">
      <c r="A13" s="92"/>
      <c r="B13" s="70"/>
      <c r="C13" s="71"/>
      <c r="D13" s="93"/>
      <c r="E13" s="82"/>
      <c r="F13" s="94"/>
      <c r="G13" s="95"/>
      <c r="I13" s="77"/>
    </row>
    <row r="14" spans="4:7" ht="27">
      <c r="D14" s="78"/>
      <c r="E14" s="97" t="s">
        <v>39</v>
      </c>
      <c r="F14" s="100" t="s">
        <v>40</v>
      </c>
      <c r="G14" s="91"/>
    </row>
    <row r="15" spans="4:7" ht="27">
      <c r="D15" s="78"/>
      <c r="E15" s="97" t="s">
        <v>41</v>
      </c>
      <c r="F15" s="101" t="s">
        <v>42</v>
      </c>
      <c r="G15" s="91"/>
    </row>
    <row r="16" spans="4:7" ht="27">
      <c r="D16" s="78"/>
      <c r="E16" s="97" t="s">
        <v>43</v>
      </c>
      <c r="F16" s="102" t="s">
        <v>44</v>
      </c>
      <c r="G16" s="91"/>
    </row>
    <row r="17" spans="4:7" ht="19.5">
      <c r="D17" s="78"/>
      <c r="E17" s="85"/>
      <c r="F17" s="103" t="s">
        <v>45</v>
      </c>
      <c r="G17" s="104"/>
    </row>
    <row r="18" spans="1:9" s="62" customFormat="1" ht="5.25" hidden="1">
      <c r="A18" s="61"/>
      <c r="B18" s="61"/>
      <c r="D18" s="105"/>
      <c r="E18" s="106"/>
      <c r="F18" s="107"/>
      <c r="G18" s="105"/>
      <c r="I18" s="63"/>
    </row>
    <row r="19" spans="4:7" ht="27">
      <c r="D19" s="78"/>
      <c r="E19" s="97" t="s">
        <v>46</v>
      </c>
      <c r="F19" s="102" t="s">
        <v>47</v>
      </c>
      <c r="G19" s="91"/>
    </row>
    <row r="20" spans="4:7" ht="27">
      <c r="D20" s="78"/>
      <c r="E20" s="97" t="s">
        <v>48</v>
      </c>
      <c r="F20" s="100" t="s">
        <v>49</v>
      </c>
      <c r="G20" s="91"/>
    </row>
    <row r="21" spans="1:9" s="62" customFormat="1" ht="5.25" hidden="1">
      <c r="A21" s="61"/>
      <c r="B21" s="61"/>
      <c r="D21" s="105"/>
      <c r="E21" s="106"/>
      <c r="F21" s="108"/>
      <c r="G21" s="105"/>
      <c r="I21" s="63"/>
    </row>
    <row r="22" spans="4:7" ht="19.5">
      <c r="D22" s="78"/>
      <c r="E22" s="85"/>
      <c r="F22" s="103" t="s">
        <v>50</v>
      </c>
      <c r="G22" s="104"/>
    </row>
    <row r="23" spans="1:9" s="62" customFormat="1" ht="5.25" hidden="1">
      <c r="A23" s="61"/>
      <c r="B23" s="61"/>
      <c r="D23" s="105"/>
      <c r="E23" s="106"/>
      <c r="F23" s="107"/>
      <c r="G23" s="105"/>
      <c r="I23" s="63"/>
    </row>
    <row r="24" spans="4:7" ht="27">
      <c r="D24" s="78"/>
      <c r="E24" s="97" t="s">
        <v>51</v>
      </c>
      <c r="F24" s="102" t="s">
        <v>52</v>
      </c>
      <c r="G24" s="91"/>
    </row>
    <row r="25" spans="4:7" ht="27">
      <c r="D25" s="78"/>
      <c r="E25" s="97" t="s">
        <v>53</v>
      </c>
      <c r="F25" s="100" t="s">
        <v>54</v>
      </c>
      <c r="G25" s="91"/>
    </row>
    <row r="26" spans="1:9" s="62" customFormat="1" ht="5.25" hidden="1">
      <c r="A26" s="61"/>
      <c r="B26" s="61"/>
      <c r="D26" s="105"/>
      <c r="E26" s="106"/>
      <c r="F26" s="108"/>
      <c r="G26" s="105"/>
      <c r="I26" s="63"/>
    </row>
    <row r="27" spans="1:9" s="76" customFormat="1" ht="34.5" customHeight="1">
      <c r="A27" s="92"/>
      <c r="B27" s="70"/>
      <c r="C27" s="71"/>
      <c r="D27" s="93"/>
      <c r="E27" s="82"/>
      <c r="F27" s="94"/>
      <c r="G27" s="95"/>
      <c r="I27" s="77"/>
    </row>
    <row r="28" spans="4:7" ht="27">
      <c r="D28" s="78"/>
      <c r="E28" s="97" t="s">
        <v>55</v>
      </c>
      <c r="F28" s="90" t="s">
        <v>34</v>
      </c>
      <c r="G28" s="91"/>
    </row>
    <row r="29" spans="3:11" ht="27">
      <c r="C29" s="109"/>
      <c r="D29" s="110"/>
      <c r="E29" s="85" t="s">
        <v>56</v>
      </c>
      <c r="F29" s="111" t="s">
        <v>57</v>
      </c>
      <c r="G29" s="112"/>
      <c r="K29" s="57" t="s">
        <v>58</v>
      </c>
    </row>
    <row r="30" spans="3:7" ht="27" hidden="1">
      <c r="C30" s="109"/>
      <c r="D30" s="110"/>
      <c r="E30" s="97" t="s">
        <v>59</v>
      </c>
      <c r="F30" s="113"/>
      <c r="G30" s="112"/>
    </row>
    <row r="31" spans="3:7" ht="27">
      <c r="C31" s="109"/>
      <c r="D31" s="110"/>
      <c r="E31" s="85" t="s">
        <v>60</v>
      </c>
      <c r="F31" s="111" t="s">
        <v>61</v>
      </c>
      <c r="G31" s="112"/>
    </row>
    <row r="32" spans="3:8" ht="27">
      <c r="C32" s="109"/>
      <c r="D32" s="110"/>
      <c r="E32" s="85" t="s">
        <v>62</v>
      </c>
      <c r="F32" s="111" t="s">
        <v>63</v>
      </c>
      <c r="G32" s="112"/>
      <c r="H32" s="114"/>
    </row>
    <row r="33" spans="1:9" s="76" customFormat="1" ht="6">
      <c r="A33" s="92"/>
      <c r="B33" s="70"/>
      <c r="C33" s="71"/>
      <c r="D33" s="93"/>
      <c r="E33" s="82"/>
      <c r="F33" s="94"/>
      <c r="G33" s="95"/>
      <c r="I33" s="77"/>
    </row>
    <row r="34" spans="1:7" ht="27">
      <c r="A34" s="115"/>
      <c r="D34" s="116"/>
      <c r="E34" s="97" t="s">
        <v>64</v>
      </c>
      <c r="F34" s="117" t="s">
        <v>65</v>
      </c>
      <c r="G34" s="99"/>
    </row>
    <row r="35" spans="1:9" s="76" customFormat="1" ht="6" hidden="1">
      <c r="A35" s="69"/>
      <c r="B35" s="70"/>
      <c r="C35" s="71"/>
      <c r="D35" s="72"/>
      <c r="E35" s="88"/>
      <c r="F35" s="89"/>
      <c r="G35" s="72"/>
      <c r="I35" s="77"/>
    </row>
    <row r="36" spans="1:9" s="122" customFormat="1" ht="5.25" hidden="1">
      <c r="A36" s="60"/>
      <c r="B36" s="61"/>
      <c r="C36" s="118"/>
      <c r="D36" s="119"/>
      <c r="E36" s="120"/>
      <c r="F36" s="121"/>
      <c r="G36" s="119"/>
      <c r="I36" s="63"/>
    </row>
    <row r="37" spans="1:9" s="76" customFormat="1" ht="6">
      <c r="A37" s="92"/>
      <c r="B37" s="70"/>
      <c r="C37" s="71"/>
      <c r="D37" s="93"/>
      <c r="E37" s="82"/>
      <c r="F37" s="94"/>
      <c r="G37" s="95"/>
      <c r="I37" s="77"/>
    </row>
    <row r="38" spans="1:7" ht="27">
      <c r="A38" s="123"/>
      <c r="B38" s="124"/>
      <c r="D38" s="125"/>
      <c r="E38" s="126" t="s">
        <v>66</v>
      </c>
      <c r="F38" s="100" t="s">
        <v>67</v>
      </c>
      <c r="G38" s="99"/>
    </row>
    <row r="39" spans="1:7" ht="27">
      <c r="A39" s="123"/>
      <c r="B39" s="124"/>
      <c r="D39" s="125"/>
      <c r="E39" s="127" t="s">
        <v>68</v>
      </c>
      <c r="F39" s="100" t="s">
        <v>69</v>
      </c>
      <c r="G39" s="99"/>
    </row>
    <row r="40" spans="4:7" ht="19.5">
      <c r="D40" s="78"/>
      <c r="E40" s="85"/>
      <c r="F40" s="128" t="s">
        <v>70</v>
      </c>
      <c r="G40" s="104"/>
    </row>
    <row r="41" spans="1:7" ht="27">
      <c r="A41" s="123"/>
      <c r="D41" s="104"/>
      <c r="E41" s="129" t="s">
        <v>71</v>
      </c>
      <c r="F41" s="130" t="s">
        <v>72</v>
      </c>
      <c r="G41" s="99"/>
    </row>
    <row r="42" spans="1:7" ht="27">
      <c r="A42" s="123"/>
      <c r="B42" s="124"/>
      <c r="D42" s="125"/>
      <c r="E42" s="129" t="s">
        <v>73</v>
      </c>
      <c r="F42" s="130" t="s">
        <v>74</v>
      </c>
      <c r="G42" s="99"/>
    </row>
    <row r="43" spans="1:7" ht="27">
      <c r="A43" s="123"/>
      <c r="B43" s="124"/>
      <c r="D43" s="125"/>
      <c r="E43" s="129" t="s">
        <v>75</v>
      </c>
      <c r="F43" s="130" t="s">
        <v>76</v>
      </c>
      <c r="G43" s="99"/>
    </row>
    <row r="44" spans="4:7" ht="27">
      <c r="D44" s="78"/>
      <c r="E44" s="129" t="s">
        <v>77</v>
      </c>
      <c r="F44" s="130" t="s">
        <v>78</v>
      </c>
      <c r="G44" s="91"/>
    </row>
    <row r="45" spans="1:7" ht="19.5" customHeight="1">
      <c r="A45" s="123"/>
      <c r="D45" s="104"/>
      <c r="F45" s="131"/>
      <c r="G45" s="103"/>
    </row>
    <row r="46" spans="1:7" ht="19.5">
      <c r="A46" s="123"/>
      <c r="B46" s="124"/>
      <c r="D46" s="125"/>
      <c r="E46" s="126"/>
      <c r="F46" s="132"/>
      <c r="G46" s="103"/>
    </row>
    <row r="47" spans="1:7" ht="19.5">
      <c r="A47" s="123"/>
      <c r="B47" s="124"/>
      <c r="D47" s="125"/>
      <c r="E47" s="126"/>
      <c r="F47" s="132"/>
      <c r="G47" s="103"/>
    </row>
    <row r="48" spans="1:7" ht="19.5">
      <c r="A48" s="123"/>
      <c r="B48" s="124"/>
      <c r="D48" s="125"/>
      <c r="E48" s="127"/>
      <c r="F48" s="132"/>
      <c r="G48" s="103"/>
    </row>
    <row r="49" spans="1:7" ht="19.5">
      <c r="A49" s="123"/>
      <c r="B49" s="124"/>
      <c r="D49" s="125"/>
      <c r="E49" s="126"/>
      <c r="F49" s="132"/>
      <c r="G49" s="103"/>
    </row>
    <row r="52" spans="5:9" ht="11.25">
      <c r="E52" s="133"/>
      <c r="F52" s="133"/>
      <c r="G52" s="133"/>
      <c r="H52" s="133"/>
      <c r="I52" s="133"/>
    </row>
  </sheetData>
  <sheetProtection sheet="1" formatColumns="0" formatRows="0"/>
  <mergeCells count="2">
    <mergeCell ref="E5:F5"/>
    <mergeCell ref="E52:I52"/>
  </mergeCells>
  <dataValidations count="5">
    <dataValidation type="textLength" operator="lessThanOrEqual" allowBlank="1" showErrorMessage="1" errorTitle="Ошибка" error="Допускается ввод не более 900 символов!" sqref="F20 F25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t="s">
        <v>339</v>
      </c>
      <c r="B1" t="s">
        <v>81</v>
      </c>
      <c r="C1" t="s">
        <v>79</v>
      </c>
      <c r="D1" t="s">
        <v>1310</v>
      </c>
    </row>
    <row r="2" spans="1:4" ht="11.25">
      <c r="A2">
        <v>1</v>
      </c>
      <c r="B2" t="s">
        <v>1311</v>
      </c>
      <c r="C2" t="s">
        <v>1311</v>
      </c>
      <c r="D2" t="s">
        <v>1312</v>
      </c>
    </row>
    <row r="3" spans="1:4" ht="11.25">
      <c r="A3">
        <v>2</v>
      </c>
      <c r="B3" t="s">
        <v>1311</v>
      </c>
      <c r="C3" t="s">
        <v>1313</v>
      </c>
      <c r="D3" t="s">
        <v>1314</v>
      </c>
    </row>
    <row r="4" spans="1:4" ht="11.25">
      <c r="A4">
        <v>3</v>
      </c>
      <c r="B4" t="s">
        <v>1311</v>
      </c>
      <c r="C4" t="s">
        <v>1315</v>
      </c>
      <c r="D4" t="s">
        <v>1316</v>
      </c>
    </row>
    <row r="5" spans="1:4" ht="11.25">
      <c r="A5">
        <v>4</v>
      </c>
      <c r="B5" t="s">
        <v>1311</v>
      </c>
      <c r="C5" t="s">
        <v>1317</v>
      </c>
      <c r="D5" t="s">
        <v>1318</v>
      </c>
    </row>
    <row r="6" spans="1:4" ht="11.25">
      <c r="A6">
        <v>5</v>
      </c>
      <c r="B6" t="s">
        <v>1311</v>
      </c>
      <c r="C6" t="s">
        <v>1319</v>
      </c>
      <c r="D6" t="s">
        <v>1320</v>
      </c>
    </row>
    <row r="7" spans="1:4" ht="11.25">
      <c r="A7">
        <v>6</v>
      </c>
      <c r="B7" t="s">
        <v>1311</v>
      </c>
      <c r="C7" t="s">
        <v>1321</v>
      </c>
      <c r="D7" t="s">
        <v>1322</v>
      </c>
    </row>
    <row r="8" spans="1:4" ht="11.25">
      <c r="A8">
        <v>7</v>
      </c>
      <c r="B8" t="s">
        <v>1311</v>
      </c>
      <c r="C8" t="s">
        <v>1323</v>
      </c>
      <c r="D8" t="s">
        <v>1324</v>
      </c>
    </row>
    <row r="9" spans="1:4" ht="11.25">
      <c r="A9">
        <v>8</v>
      </c>
      <c r="B9" t="s">
        <v>1311</v>
      </c>
      <c r="C9" t="s">
        <v>1325</v>
      </c>
      <c r="D9" t="s">
        <v>1326</v>
      </c>
    </row>
    <row r="10" spans="1:4" ht="11.25">
      <c r="A10">
        <v>9</v>
      </c>
      <c r="B10" t="s">
        <v>1311</v>
      </c>
      <c r="C10" t="s">
        <v>1327</v>
      </c>
      <c r="D10" t="s">
        <v>1328</v>
      </c>
    </row>
    <row r="11" spans="1:4" ht="11.25">
      <c r="A11">
        <v>10</v>
      </c>
      <c r="B11" t="s">
        <v>1329</v>
      </c>
      <c r="C11" t="s">
        <v>1329</v>
      </c>
      <c r="D11" t="s">
        <v>1330</v>
      </c>
    </row>
    <row r="12" spans="1:4" ht="11.25">
      <c r="A12">
        <v>11</v>
      </c>
      <c r="B12" t="s">
        <v>1329</v>
      </c>
      <c r="C12" t="s">
        <v>1331</v>
      </c>
      <c r="D12" t="s">
        <v>1332</v>
      </c>
    </row>
    <row r="13" spans="1:4" ht="11.25">
      <c r="A13">
        <v>12</v>
      </c>
      <c r="B13" t="s">
        <v>1329</v>
      </c>
      <c r="C13" t="s">
        <v>1333</v>
      </c>
      <c r="D13" t="s">
        <v>1334</v>
      </c>
    </row>
    <row r="14" spans="1:4" ht="11.25">
      <c r="A14">
        <v>13</v>
      </c>
      <c r="B14" t="s">
        <v>1329</v>
      </c>
      <c r="C14" t="s">
        <v>1335</v>
      </c>
      <c r="D14" t="s">
        <v>1336</v>
      </c>
    </row>
    <row r="15" spans="1:4" ht="11.25">
      <c r="A15">
        <v>14</v>
      </c>
      <c r="B15" t="s">
        <v>1329</v>
      </c>
      <c r="C15" t="s">
        <v>1337</v>
      </c>
      <c r="D15" t="s">
        <v>1338</v>
      </c>
    </row>
    <row r="16" spans="1:4" ht="11.25">
      <c r="A16">
        <v>15</v>
      </c>
      <c r="B16" t="s">
        <v>1329</v>
      </c>
      <c r="C16" t="s">
        <v>1339</v>
      </c>
      <c r="D16" t="s">
        <v>1340</v>
      </c>
    </row>
    <row r="17" spans="1:4" ht="11.25">
      <c r="A17">
        <v>16</v>
      </c>
      <c r="B17" t="s">
        <v>1329</v>
      </c>
      <c r="C17" t="s">
        <v>1341</v>
      </c>
      <c r="D17" t="s">
        <v>1342</v>
      </c>
    </row>
    <row r="18" spans="1:4" ht="11.25">
      <c r="A18">
        <v>17</v>
      </c>
      <c r="B18" t="s">
        <v>1329</v>
      </c>
      <c r="C18" t="s">
        <v>1343</v>
      </c>
      <c r="D18" t="s">
        <v>1344</v>
      </c>
    </row>
    <row r="19" spans="1:4" ht="11.25">
      <c r="A19">
        <v>18</v>
      </c>
      <c r="B19" t="s">
        <v>1329</v>
      </c>
      <c r="C19" t="s">
        <v>1345</v>
      </c>
      <c r="D19" t="s">
        <v>1346</v>
      </c>
    </row>
    <row r="20" spans="1:4" ht="11.25">
      <c r="A20">
        <v>19</v>
      </c>
      <c r="B20" t="s">
        <v>1329</v>
      </c>
      <c r="C20" t="s">
        <v>1347</v>
      </c>
      <c r="D20" t="s">
        <v>1348</v>
      </c>
    </row>
    <row r="21" spans="1:4" ht="11.25">
      <c r="A21">
        <v>20</v>
      </c>
      <c r="B21" t="s">
        <v>1329</v>
      </c>
      <c r="C21" t="s">
        <v>1349</v>
      </c>
      <c r="D21" t="s">
        <v>1350</v>
      </c>
    </row>
    <row r="22" spans="1:4" ht="11.25">
      <c r="A22">
        <v>21</v>
      </c>
      <c r="B22" t="s">
        <v>1329</v>
      </c>
      <c r="C22" t="s">
        <v>1351</v>
      </c>
      <c r="D22" t="s">
        <v>1352</v>
      </c>
    </row>
    <row r="23" spans="1:4" ht="11.25">
      <c r="A23">
        <v>22</v>
      </c>
      <c r="B23" t="s">
        <v>1329</v>
      </c>
      <c r="C23" t="s">
        <v>1353</v>
      </c>
      <c r="D23" t="s">
        <v>1354</v>
      </c>
    </row>
    <row r="24" spans="1:4" ht="11.25">
      <c r="A24">
        <v>23</v>
      </c>
      <c r="B24" t="s">
        <v>1355</v>
      </c>
      <c r="C24" t="s">
        <v>1355</v>
      </c>
      <c r="D24" t="s">
        <v>1356</v>
      </c>
    </row>
    <row r="25" spans="1:4" ht="11.25">
      <c r="A25">
        <v>24</v>
      </c>
      <c r="B25" t="s">
        <v>1355</v>
      </c>
      <c r="C25" t="s">
        <v>1357</v>
      </c>
      <c r="D25" t="s">
        <v>1358</v>
      </c>
    </row>
    <row r="26" spans="1:4" ht="11.25">
      <c r="A26">
        <v>25</v>
      </c>
      <c r="B26" t="s">
        <v>1355</v>
      </c>
      <c r="C26" t="s">
        <v>1359</v>
      </c>
      <c r="D26" t="s">
        <v>1360</v>
      </c>
    </row>
    <row r="27" spans="1:4" ht="11.25">
      <c r="A27">
        <v>26</v>
      </c>
      <c r="B27" t="s">
        <v>1355</v>
      </c>
      <c r="C27" t="s">
        <v>1361</v>
      </c>
      <c r="D27" t="s">
        <v>1362</v>
      </c>
    </row>
    <row r="28" spans="1:4" ht="11.25">
      <c r="A28">
        <v>27</v>
      </c>
      <c r="B28" t="s">
        <v>1355</v>
      </c>
      <c r="C28" t="s">
        <v>1363</v>
      </c>
      <c r="D28" t="s">
        <v>1364</v>
      </c>
    </row>
    <row r="29" spans="1:4" ht="11.25">
      <c r="A29">
        <v>28</v>
      </c>
      <c r="B29" t="s">
        <v>1365</v>
      </c>
      <c r="C29" t="s">
        <v>1365</v>
      </c>
      <c r="D29" t="s">
        <v>1366</v>
      </c>
    </row>
    <row r="30" spans="1:4" ht="11.25">
      <c r="A30">
        <v>29</v>
      </c>
      <c r="B30" t="s">
        <v>1365</v>
      </c>
      <c r="C30" t="s">
        <v>1367</v>
      </c>
      <c r="D30" t="s">
        <v>1368</v>
      </c>
    </row>
    <row r="31" spans="1:4" ht="11.25">
      <c r="A31">
        <v>30</v>
      </c>
      <c r="B31" t="s">
        <v>1365</v>
      </c>
      <c r="C31" t="s">
        <v>1369</v>
      </c>
      <c r="D31" t="s">
        <v>1370</v>
      </c>
    </row>
    <row r="32" spans="1:4" ht="11.25">
      <c r="A32">
        <v>31</v>
      </c>
      <c r="B32" t="s">
        <v>1365</v>
      </c>
      <c r="C32" t="s">
        <v>1371</v>
      </c>
      <c r="D32" t="s">
        <v>1372</v>
      </c>
    </row>
    <row r="33" spans="1:4" ht="11.25">
      <c r="A33">
        <v>32</v>
      </c>
      <c r="B33" t="s">
        <v>1365</v>
      </c>
      <c r="C33" t="s">
        <v>1373</v>
      </c>
      <c r="D33" t="s">
        <v>1374</v>
      </c>
    </row>
    <row r="34" spans="1:4" ht="11.25">
      <c r="A34">
        <v>33</v>
      </c>
      <c r="B34" t="s">
        <v>1365</v>
      </c>
      <c r="C34" t="s">
        <v>1375</v>
      </c>
      <c r="D34" t="s">
        <v>1376</v>
      </c>
    </row>
    <row r="35" spans="1:4" ht="11.25">
      <c r="A35">
        <v>34</v>
      </c>
      <c r="B35" t="s">
        <v>1365</v>
      </c>
      <c r="C35" t="s">
        <v>1377</v>
      </c>
      <c r="D35" t="s">
        <v>1378</v>
      </c>
    </row>
    <row r="36" spans="1:4" ht="11.25">
      <c r="A36">
        <v>35</v>
      </c>
      <c r="B36" t="s">
        <v>1365</v>
      </c>
      <c r="C36" t="s">
        <v>1379</v>
      </c>
      <c r="D36" t="s">
        <v>1380</v>
      </c>
    </row>
    <row r="37" spans="1:4" ht="11.25">
      <c r="A37">
        <v>36</v>
      </c>
      <c r="B37" t="s">
        <v>1365</v>
      </c>
      <c r="C37" t="s">
        <v>1381</v>
      </c>
      <c r="D37" t="s">
        <v>1382</v>
      </c>
    </row>
    <row r="38" spans="1:4" ht="11.25">
      <c r="A38">
        <v>37</v>
      </c>
      <c r="B38" t="s">
        <v>1365</v>
      </c>
      <c r="C38" t="s">
        <v>1353</v>
      </c>
      <c r="D38" t="s">
        <v>1383</v>
      </c>
    </row>
    <row r="39" spans="1:4" ht="11.25">
      <c r="A39">
        <v>38</v>
      </c>
      <c r="B39" t="s">
        <v>1365</v>
      </c>
      <c r="C39" t="s">
        <v>1384</v>
      </c>
      <c r="D39" t="s">
        <v>1385</v>
      </c>
    </row>
    <row r="40" spans="1:4" ht="11.25">
      <c r="A40">
        <v>39</v>
      </c>
      <c r="B40" t="s">
        <v>1365</v>
      </c>
      <c r="C40" t="s">
        <v>1386</v>
      </c>
      <c r="D40" t="s">
        <v>1387</v>
      </c>
    </row>
    <row r="41" spans="1:4" ht="11.25">
      <c r="A41">
        <v>40</v>
      </c>
      <c r="B41" t="s">
        <v>1388</v>
      </c>
      <c r="C41" t="s">
        <v>1389</v>
      </c>
      <c r="D41" t="s">
        <v>1390</v>
      </c>
    </row>
    <row r="42" spans="1:4" ht="11.25">
      <c r="A42">
        <v>41</v>
      </c>
      <c r="B42" t="s">
        <v>1388</v>
      </c>
      <c r="C42" t="s">
        <v>1391</v>
      </c>
      <c r="D42" t="s">
        <v>1392</v>
      </c>
    </row>
    <row r="43" spans="1:4" ht="11.25">
      <c r="A43">
        <v>42</v>
      </c>
      <c r="B43" t="s">
        <v>1388</v>
      </c>
      <c r="C43" t="s">
        <v>1388</v>
      </c>
      <c r="D43" t="s">
        <v>1393</v>
      </c>
    </row>
    <row r="44" spans="1:4" ht="11.25">
      <c r="A44">
        <v>43</v>
      </c>
      <c r="B44" t="s">
        <v>1388</v>
      </c>
      <c r="C44" t="s">
        <v>1394</v>
      </c>
      <c r="D44" t="s">
        <v>1395</v>
      </c>
    </row>
    <row r="45" spans="1:4" ht="11.25">
      <c r="A45">
        <v>44</v>
      </c>
      <c r="B45" t="s">
        <v>1388</v>
      </c>
      <c r="C45" t="s">
        <v>1396</v>
      </c>
      <c r="D45" t="s">
        <v>1397</v>
      </c>
    </row>
    <row r="46" spans="1:4" ht="11.25">
      <c r="A46">
        <v>45</v>
      </c>
      <c r="B46" t="s">
        <v>1388</v>
      </c>
      <c r="C46" t="s">
        <v>1398</v>
      </c>
      <c r="D46" t="s">
        <v>1399</v>
      </c>
    </row>
    <row r="47" spans="1:4" ht="11.25">
      <c r="A47">
        <v>46</v>
      </c>
      <c r="B47" t="s">
        <v>1388</v>
      </c>
      <c r="C47" t="s">
        <v>1400</v>
      </c>
      <c r="D47" t="s">
        <v>1401</v>
      </c>
    </row>
    <row r="48" spans="1:4" ht="11.25">
      <c r="A48">
        <v>47</v>
      </c>
      <c r="B48" t="s">
        <v>1388</v>
      </c>
      <c r="C48" t="s">
        <v>1402</v>
      </c>
      <c r="D48" t="s">
        <v>1403</v>
      </c>
    </row>
    <row r="49" spans="1:4" ht="11.25">
      <c r="A49">
        <v>48</v>
      </c>
      <c r="B49" t="s">
        <v>1388</v>
      </c>
      <c r="C49" t="s">
        <v>1404</v>
      </c>
      <c r="D49" t="s">
        <v>1405</v>
      </c>
    </row>
    <row r="50" spans="1:4" ht="11.25">
      <c r="A50">
        <v>49</v>
      </c>
      <c r="B50" t="s">
        <v>1406</v>
      </c>
      <c r="C50" t="s">
        <v>1407</v>
      </c>
      <c r="D50" t="s">
        <v>1408</v>
      </c>
    </row>
    <row r="51" spans="1:4" ht="11.25">
      <c r="A51">
        <v>50</v>
      </c>
      <c r="B51" t="s">
        <v>1406</v>
      </c>
      <c r="C51" t="s">
        <v>1409</v>
      </c>
      <c r="D51" t="s">
        <v>1410</v>
      </c>
    </row>
    <row r="52" spans="1:4" ht="11.25">
      <c r="A52">
        <v>51</v>
      </c>
      <c r="B52" t="s">
        <v>1406</v>
      </c>
      <c r="C52" t="s">
        <v>1411</v>
      </c>
      <c r="D52" t="s">
        <v>1412</v>
      </c>
    </row>
    <row r="53" spans="1:4" ht="11.25">
      <c r="A53">
        <v>52</v>
      </c>
      <c r="B53" t="s">
        <v>1406</v>
      </c>
      <c r="C53" t="s">
        <v>1413</v>
      </c>
      <c r="D53" t="s">
        <v>1414</v>
      </c>
    </row>
    <row r="54" spans="1:4" ht="11.25">
      <c r="A54">
        <v>53</v>
      </c>
      <c r="B54" t="s">
        <v>1406</v>
      </c>
      <c r="C54" t="s">
        <v>1406</v>
      </c>
      <c r="D54" t="s">
        <v>1415</v>
      </c>
    </row>
    <row r="55" spans="1:4" ht="11.25">
      <c r="A55">
        <v>54</v>
      </c>
      <c r="B55" t="s">
        <v>1406</v>
      </c>
      <c r="C55" t="s">
        <v>1416</v>
      </c>
      <c r="D55" t="s">
        <v>1417</v>
      </c>
    </row>
    <row r="56" spans="1:4" ht="11.25">
      <c r="A56">
        <v>55</v>
      </c>
      <c r="B56" t="s">
        <v>1406</v>
      </c>
      <c r="C56" t="s">
        <v>1418</v>
      </c>
      <c r="D56" t="s">
        <v>1419</v>
      </c>
    </row>
    <row r="57" spans="1:4" ht="11.25">
      <c r="A57">
        <v>56</v>
      </c>
      <c r="B57" t="s">
        <v>1406</v>
      </c>
      <c r="C57" t="s">
        <v>1420</v>
      </c>
      <c r="D57" t="s">
        <v>1421</v>
      </c>
    </row>
    <row r="58" spans="1:4" ht="11.25">
      <c r="A58">
        <v>57</v>
      </c>
      <c r="B58" t="s">
        <v>1406</v>
      </c>
      <c r="C58" t="s">
        <v>1422</v>
      </c>
      <c r="D58" t="s">
        <v>1423</v>
      </c>
    </row>
    <row r="59" spans="1:4" ht="11.25">
      <c r="A59">
        <v>58</v>
      </c>
      <c r="B59" t="s">
        <v>1406</v>
      </c>
      <c r="C59" t="s">
        <v>1424</v>
      </c>
      <c r="D59" t="s">
        <v>1425</v>
      </c>
    </row>
    <row r="60" spans="1:4" ht="11.25">
      <c r="A60">
        <v>59</v>
      </c>
      <c r="B60" t="s">
        <v>1406</v>
      </c>
      <c r="C60" t="s">
        <v>1426</v>
      </c>
      <c r="D60" t="s">
        <v>1427</v>
      </c>
    </row>
    <row r="61" spans="1:4" ht="11.25">
      <c r="A61">
        <v>60</v>
      </c>
      <c r="B61" t="s">
        <v>1428</v>
      </c>
      <c r="C61" t="s">
        <v>1428</v>
      </c>
      <c r="D61" t="s">
        <v>1429</v>
      </c>
    </row>
    <row r="62" spans="1:4" ht="11.25">
      <c r="A62">
        <v>61</v>
      </c>
      <c r="B62" t="s">
        <v>1430</v>
      </c>
      <c r="C62" t="s">
        <v>1430</v>
      </c>
      <c r="D62" t="s">
        <v>1431</v>
      </c>
    </row>
    <row r="63" spans="1:4" ht="11.25">
      <c r="A63">
        <v>62</v>
      </c>
      <c r="B63" t="s">
        <v>1432</v>
      </c>
      <c r="C63" t="s">
        <v>1432</v>
      </c>
      <c r="D63" t="s">
        <v>1433</v>
      </c>
    </row>
    <row r="64" spans="1:4" ht="11.25">
      <c r="A64">
        <v>63</v>
      </c>
      <c r="B64" t="s">
        <v>1434</v>
      </c>
      <c r="C64" t="s">
        <v>1434</v>
      </c>
      <c r="D64" t="s">
        <v>1435</v>
      </c>
    </row>
    <row r="65" spans="1:4" ht="11.25">
      <c r="A65">
        <v>64</v>
      </c>
      <c r="B65" t="s">
        <v>1436</v>
      </c>
      <c r="C65" t="s">
        <v>1436</v>
      </c>
      <c r="D65" t="s">
        <v>1437</v>
      </c>
    </row>
    <row r="66" spans="1:4" ht="11.25">
      <c r="A66">
        <v>65</v>
      </c>
      <c r="B66" t="s">
        <v>1438</v>
      </c>
      <c r="C66" t="s">
        <v>1438</v>
      </c>
      <c r="D66" t="s">
        <v>1439</v>
      </c>
    </row>
    <row r="67" spans="1:4" ht="11.25">
      <c r="A67">
        <v>66</v>
      </c>
      <c r="B67" t="s">
        <v>1440</v>
      </c>
      <c r="C67" t="s">
        <v>1440</v>
      </c>
      <c r="D67" t="s">
        <v>1441</v>
      </c>
    </row>
    <row r="68" spans="1:4" ht="11.25">
      <c r="A68">
        <v>67</v>
      </c>
      <c r="B68" t="s">
        <v>1442</v>
      </c>
      <c r="C68" t="s">
        <v>1443</v>
      </c>
      <c r="D68" t="s">
        <v>1444</v>
      </c>
    </row>
    <row r="69" spans="1:4" ht="11.25">
      <c r="A69">
        <v>68</v>
      </c>
      <c r="B69" t="s">
        <v>1442</v>
      </c>
      <c r="C69" t="s">
        <v>1445</v>
      </c>
      <c r="D69" t="s">
        <v>1446</v>
      </c>
    </row>
    <row r="70" spans="1:4" ht="11.25">
      <c r="A70">
        <v>69</v>
      </c>
      <c r="B70" t="s">
        <v>1442</v>
      </c>
      <c r="C70" t="s">
        <v>1442</v>
      </c>
      <c r="D70" t="s">
        <v>1447</v>
      </c>
    </row>
    <row r="71" spans="1:4" ht="11.25">
      <c r="A71">
        <v>70</v>
      </c>
      <c r="B71" t="s">
        <v>1442</v>
      </c>
      <c r="C71" t="s">
        <v>1448</v>
      </c>
      <c r="D71" t="s">
        <v>1449</v>
      </c>
    </row>
    <row r="72" spans="1:4" ht="11.25">
      <c r="A72">
        <v>71</v>
      </c>
      <c r="B72" t="s">
        <v>1442</v>
      </c>
      <c r="C72" t="s">
        <v>1450</v>
      </c>
      <c r="D72" t="s">
        <v>1451</v>
      </c>
    </row>
    <row r="73" spans="1:4" ht="11.25">
      <c r="A73">
        <v>72</v>
      </c>
      <c r="B73" t="s">
        <v>1442</v>
      </c>
      <c r="C73" t="s">
        <v>1452</v>
      </c>
      <c r="D73" t="s">
        <v>1453</v>
      </c>
    </row>
    <row r="74" spans="1:4" ht="11.25">
      <c r="A74">
        <v>73</v>
      </c>
      <c r="B74" t="s">
        <v>1442</v>
      </c>
      <c r="C74" t="s">
        <v>1454</v>
      </c>
      <c r="D74" t="s">
        <v>1455</v>
      </c>
    </row>
    <row r="75" spans="1:4" ht="11.25">
      <c r="A75">
        <v>74</v>
      </c>
      <c r="B75" t="s">
        <v>1442</v>
      </c>
      <c r="C75" t="s">
        <v>1456</v>
      </c>
      <c r="D75" t="s">
        <v>1457</v>
      </c>
    </row>
    <row r="76" spans="1:4" ht="11.25">
      <c r="A76">
        <v>75</v>
      </c>
      <c r="B76" t="s">
        <v>1442</v>
      </c>
      <c r="C76" t="s">
        <v>1458</v>
      </c>
      <c r="D76" t="s">
        <v>1459</v>
      </c>
    </row>
    <row r="77" spans="1:4" ht="11.25">
      <c r="A77">
        <v>76</v>
      </c>
      <c r="B77" t="s">
        <v>1442</v>
      </c>
      <c r="C77" t="s">
        <v>1460</v>
      </c>
      <c r="D77" t="s">
        <v>1461</v>
      </c>
    </row>
    <row r="78" spans="1:4" ht="11.25">
      <c r="A78">
        <v>77</v>
      </c>
      <c r="B78" t="s">
        <v>1442</v>
      </c>
      <c r="C78" t="s">
        <v>1462</v>
      </c>
      <c r="D78" t="s">
        <v>1463</v>
      </c>
    </row>
    <row r="79" spans="1:4" ht="11.25">
      <c r="A79">
        <v>78</v>
      </c>
      <c r="B79" t="s">
        <v>1442</v>
      </c>
      <c r="C79" t="s">
        <v>1464</v>
      </c>
      <c r="D79" t="s">
        <v>1465</v>
      </c>
    </row>
    <row r="80" spans="1:4" ht="11.25">
      <c r="A80">
        <v>79</v>
      </c>
      <c r="B80" t="s">
        <v>1442</v>
      </c>
      <c r="C80" t="s">
        <v>1466</v>
      </c>
      <c r="D80" t="s">
        <v>1467</v>
      </c>
    </row>
    <row r="81" spans="1:4" ht="11.25">
      <c r="A81">
        <v>80</v>
      </c>
      <c r="B81" t="s">
        <v>1442</v>
      </c>
      <c r="C81" t="s">
        <v>1468</v>
      </c>
      <c r="D81" t="s">
        <v>1469</v>
      </c>
    </row>
    <row r="82" spans="1:4" ht="11.25">
      <c r="A82">
        <v>81</v>
      </c>
      <c r="B82" t="s">
        <v>1442</v>
      </c>
      <c r="C82" t="s">
        <v>1470</v>
      </c>
      <c r="D82" t="s">
        <v>1471</v>
      </c>
    </row>
    <row r="83" spans="1:4" ht="11.25">
      <c r="A83">
        <v>82</v>
      </c>
      <c r="B83" t="s">
        <v>1442</v>
      </c>
      <c r="C83" t="s">
        <v>1472</v>
      </c>
      <c r="D83" t="s">
        <v>1473</v>
      </c>
    </row>
    <row r="84" spans="1:4" ht="11.25">
      <c r="A84">
        <v>83</v>
      </c>
      <c r="B84" t="s">
        <v>1474</v>
      </c>
      <c r="C84" t="s">
        <v>1475</v>
      </c>
      <c r="D84" t="s">
        <v>1476</v>
      </c>
    </row>
    <row r="85" spans="1:4" ht="11.25">
      <c r="A85">
        <v>84</v>
      </c>
      <c r="B85" t="s">
        <v>1474</v>
      </c>
      <c r="C85" t="s">
        <v>1477</v>
      </c>
      <c r="D85" t="s">
        <v>1478</v>
      </c>
    </row>
    <row r="86" spans="1:4" ht="11.25">
      <c r="A86">
        <v>85</v>
      </c>
      <c r="B86" t="s">
        <v>1474</v>
      </c>
      <c r="C86" t="s">
        <v>1474</v>
      </c>
      <c r="D86" t="s">
        <v>1479</v>
      </c>
    </row>
    <row r="87" spans="1:4" ht="11.25">
      <c r="A87">
        <v>86</v>
      </c>
      <c r="B87" t="s">
        <v>1474</v>
      </c>
      <c r="C87" t="s">
        <v>1480</v>
      </c>
      <c r="D87" t="s">
        <v>1481</v>
      </c>
    </row>
    <row r="88" spans="1:4" ht="11.25">
      <c r="A88">
        <v>87</v>
      </c>
      <c r="B88" t="s">
        <v>1474</v>
      </c>
      <c r="C88" t="s">
        <v>1482</v>
      </c>
      <c r="D88" t="s">
        <v>1483</v>
      </c>
    </row>
    <row r="89" spans="1:4" ht="11.25">
      <c r="A89">
        <v>88</v>
      </c>
      <c r="B89" t="s">
        <v>1474</v>
      </c>
      <c r="C89" t="s">
        <v>1484</v>
      </c>
      <c r="D89" t="s">
        <v>1485</v>
      </c>
    </row>
    <row r="90" spans="1:4" ht="11.25">
      <c r="A90">
        <v>89</v>
      </c>
      <c r="B90" t="s">
        <v>1474</v>
      </c>
      <c r="C90" t="s">
        <v>1486</v>
      </c>
      <c r="D90" t="s">
        <v>1487</v>
      </c>
    </row>
    <row r="91" spans="1:4" ht="11.25">
      <c r="A91">
        <v>90</v>
      </c>
      <c r="B91" t="s">
        <v>1474</v>
      </c>
      <c r="C91" t="s">
        <v>1488</v>
      </c>
      <c r="D91" t="s">
        <v>1489</v>
      </c>
    </row>
    <row r="92" spans="1:4" ht="11.25">
      <c r="A92">
        <v>91</v>
      </c>
      <c r="B92" t="s">
        <v>1474</v>
      </c>
      <c r="C92" t="s">
        <v>1490</v>
      </c>
      <c r="D92" t="s">
        <v>1491</v>
      </c>
    </row>
    <row r="93" spans="1:4" ht="11.25">
      <c r="A93">
        <v>92</v>
      </c>
      <c r="B93" t="s">
        <v>1474</v>
      </c>
      <c r="C93" t="s">
        <v>1492</v>
      </c>
      <c r="D93" t="s">
        <v>1493</v>
      </c>
    </row>
    <row r="94" spans="1:4" ht="11.25">
      <c r="A94">
        <v>93</v>
      </c>
      <c r="B94" t="s">
        <v>1474</v>
      </c>
      <c r="C94" t="s">
        <v>1494</v>
      </c>
      <c r="D94" t="s">
        <v>1495</v>
      </c>
    </row>
    <row r="95" spans="1:4" ht="11.25">
      <c r="A95">
        <v>94</v>
      </c>
      <c r="B95" t="s">
        <v>103</v>
      </c>
      <c r="C95" t="s">
        <v>1496</v>
      </c>
      <c r="D95" t="s">
        <v>1497</v>
      </c>
    </row>
    <row r="96" spans="1:4" ht="11.25">
      <c r="A96">
        <v>95</v>
      </c>
      <c r="B96" t="s">
        <v>103</v>
      </c>
      <c r="C96" t="s">
        <v>1498</v>
      </c>
      <c r="D96" t="s">
        <v>1499</v>
      </c>
    </row>
    <row r="97" spans="1:4" ht="11.25">
      <c r="A97">
        <v>96</v>
      </c>
      <c r="B97" t="s">
        <v>103</v>
      </c>
      <c r="C97" t="s">
        <v>103</v>
      </c>
      <c r="D97" t="s">
        <v>1500</v>
      </c>
    </row>
    <row r="98" spans="1:4" ht="11.25">
      <c r="A98">
        <v>97</v>
      </c>
      <c r="B98" t="s">
        <v>103</v>
      </c>
      <c r="C98" t="s">
        <v>1501</v>
      </c>
      <c r="D98" t="s">
        <v>1502</v>
      </c>
    </row>
    <row r="99" spans="1:4" ht="11.25">
      <c r="A99">
        <v>98</v>
      </c>
      <c r="B99" t="s">
        <v>103</v>
      </c>
      <c r="C99" t="s">
        <v>104</v>
      </c>
      <c r="D99" t="s">
        <v>105</v>
      </c>
    </row>
    <row r="100" spans="1:4" ht="11.25">
      <c r="A100">
        <v>99</v>
      </c>
      <c r="B100" t="s">
        <v>103</v>
      </c>
      <c r="C100" t="s">
        <v>1503</v>
      </c>
      <c r="D100" t="s">
        <v>1504</v>
      </c>
    </row>
    <row r="101" spans="1:4" ht="11.25">
      <c r="A101">
        <v>100</v>
      </c>
      <c r="B101" t="s">
        <v>103</v>
      </c>
      <c r="C101" t="s">
        <v>1505</v>
      </c>
      <c r="D101" t="s">
        <v>1506</v>
      </c>
    </row>
    <row r="102" spans="1:4" ht="11.25">
      <c r="A102">
        <v>101</v>
      </c>
      <c r="B102" t="s">
        <v>103</v>
      </c>
      <c r="C102" t="s">
        <v>1507</v>
      </c>
      <c r="D102" t="s">
        <v>1508</v>
      </c>
    </row>
    <row r="103" spans="1:4" ht="11.25">
      <c r="A103">
        <v>102</v>
      </c>
      <c r="B103" t="s">
        <v>103</v>
      </c>
      <c r="C103" t="s">
        <v>1509</v>
      </c>
      <c r="D103" t="s">
        <v>1510</v>
      </c>
    </row>
    <row r="104" spans="1:4" ht="11.25">
      <c r="A104">
        <v>103</v>
      </c>
      <c r="B104" t="s">
        <v>103</v>
      </c>
      <c r="C104" t="s">
        <v>1511</v>
      </c>
      <c r="D104" t="s">
        <v>1512</v>
      </c>
    </row>
    <row r="105" spans="1:4" ht="11.25">
      <c r="A105">
        <v>104</v>
      </c>
      <c r="B105" t="s">
        <v>103</v>
      </c>
      <c r="C105" t="s">
        <v>1513</v>
      </c>
      <c r="D105" t="s">
        <v>1514</v>
      </c>
    </row>
    <row r="106" spans="1:4" ht="11.25">
      <c r="A106">
        <v>105</v>
      </c>
      <c r="B106" t="s">
        <v>103</v>
      </c>
      <c r="C106" t="s">
        <v>1515</v>
      </c>
      <c r="D106" t="s">
        <v>1516</v>
      </c>
    </row>
    <row r="107" spans="1:4" ht="11.25">
      <c r="A107">
        <v>106</v>
      </c>
      <c r="B107" t="s">
        <v>1517</v>
      </c>
      <c r="C107" t="s">
        <v>1518</v>
      </c>
      <c r="D107" t="s">
        <v>1519</v>
      </c>
    </row>
    <row r="108" spans="1:4" ht="11.25">
      <c r="A108">
        <v>107</v>
      </c>
      <c r="B108" t="s">
        <v>1517</v>
      </c>
      <c r="C108" t="s">
        <v>1517</v>
      </c>
      <c r="D108" t="s">
        <v>1520</v>
      </c>
    </row>
    <row r="109" spans="1:4" ht="11.25">
      <c r="A109">
        <v>108</v>
      </c>
      <c r="B109" t="s">
        <v>1517</v>
      </c>
      <c r="C109" t="s">
        <v>1521</v>
      </c>
      <c r="D109" t="s">
        <v>1522</v>
      </c>
    </row>
    <row r="110" spans="1:4" ht="11.25">
      <c r="A110">
        <v>109</v>
      </c>
      <c r="B110" t="s">
        <v>1517</v>
      </c>
      <c r="C110" t="s">
        <v>1523</v>
      </c>
      <c r="D110" t="s">
        <v>1524</v>
      </c>
    </row>
    <row r="111" spans="1:4" ht="11.25">
      <c r="A111">
        <v>110</v>
      </c>
      <c r="B111" t="s">
        <v>1517</v>
      </c>
      <c r="C111" t="s">
        <v>1525</v>
      </c>
      <c r="D111" t="s">
        <v>1526</v>
      </c>
    </row>
    <row r="112" spans="1:4" ht="11.25">
      <c r="A112">
        <v>111</v>
      </c>
      <c r="B112" t="s">
        <v>1517</v>
      </c>
      <c r="C112" t="s">
        <v>1527</v>
      </c>
      <c r="D112" t="s">
        <v>1528</v>
      </c>
    </row>
    <row r="113" spans="1:4" ht="11.25">
      <c r="A113">
        <v>112</v>
      </c>
      <c r="B113" t="s">
        <v>1517</v>
      </c>
      <c r="C113" t="s">
        <v>1529</v>
      </c>
      <c r="D113" t="s">
        <v>1530</v>
      </c>
    </row>
    <row r="114" spans="1:4" ht="11.25">
      <c r="A114">
        <v>113</v>
      </c>
      <c r="B114" t="s">
        <v>1517</v>
      </c>
      <c r="C114" t="s">
        <v>1531</v>
      </c>
      <c r="D114" t="s">
        <v>1532</v>
      </c>
    </row>
    <row r="115" spans="1:4" ht="11.25">
      <c r="A115">
        <v>114</v>
      </c>
      <c r="B115" t="s">
        <v>1517</v>
      </c>
      <c r="C115" t="s">
        <v>1533</v>
      </c>
      <c r="D115" t="s">
        <v>1534</v>
      </c>
    </row>
    <row r="116" spans="1:4" ht="11.25">
      <c r="A116">
        <v>115</v>
      </c>
      <c r="B116" t="s">
        <v>1517</v>
      </c>
      <c r="C116" t="s">
        <v>1535</v>
      </c>
      <c r="D116" t="s">
        <v>1536</v>
      </c>
    </row>
    <row r="117" spans="1:4" ht="11.25">
      <c r="A117">
        <v>116</v>
      </c>
      <c r="B117" t="s">
        <v>1537</v>
      </c>
      <c r="C117" t="s">
        <v>1538</v>
      </c>
      <c r="D117" t="s">
        <v>1539</v>
      </c>
    </row>
    <row r="118" spans="1:4" ht="11.25">
      <c r="A118">
        <v>117</v>
      </c>
      <c r="B118" t="s">
        <v>1537</v>
      </c>
      <c r="C118" t="s">
        <v>1540</v>
      </c>
      <c r="D118" t="s">
        <v>1541</v>
      </c>
    </row>
    <row r="119" spans="1:4" ht="11.25">
      <c r="A119">
        <v>118</v>
      </c>
      <c r="B119" t="s">
        <v>1537</v>
      </c>
      <c r="C119" t="s">
        <v>1542</v>
      </c>
      <c r="D119" t="s">
        <v>1543</v>
      </c>
    </row>
    <row r="120" spans="1:4" ht="11.25">
      <c r="A120">
        <v>119</v>
      </c>
      <c r="B120" t="s">
        <v>1537</v>
      </c>
      <c r="C120" t="s">
        <v>1544</v>
      </c>
      <c r="D120" t="s">
        <v>1545</v>
      </c>
    </row>
    <row r="121" spans="1:4" ht="11.25">
      <c r="A121">
        <v>120</v>
      </c>
      <c r="B121" t="s">
        <v>1537</v>
      </c>
      <c r="C121" t="s">
        <v>1537</v>
      </c>
      <c r="D121" t="s">
        <v>1546</v>
      </c>
    </row>
    <row r="122" spans="1:4" ht="11.25">
      <c r="A122">
        <v>121</v>
      </c>
      <c r="B122" t="s">
        <v>1537</v>
      </c>
      <c r="C122" t="s">
        <v>1547</v>
      </c>
      <c r="D122" t="s">
        <v>1548</v>
      </c>
    </row>
    <row r="123" spans="1:4" ht="11.25">
      <c r="A123">
        <v>122</v>
      </c>
      <c r="B123" t="s">
        <v>1537</v>
      </c>
      <c r="C123" t="s">
        <v>1549</v>
      </c>
      <c r="D123" t="s">
        <v>1550</v>
      </c>
    </row>
    <row r="124" spans="1:4" ht="11.25">
      <c r="A124">
        <v>123</v>
      </c>
      <c r="B124" t="s">
        <v>1537</v>
      </c>
      <c r="C124" t="s">
        <v>1551</v>
      </c>
      <c r="D124" t="s">
        <v>1552</v>
      </c>
    </row>
    <row r="125" spans="1:4" ht="11.25">
      <c r="A125">
        <v>124</v>
      </c>
      <c r="B125" t="s">
        <v>1537</v>
      </c>
      <c r="C125" t="s">
        <v>1553</v>
      </c>
      <c r="D125" t="s">
        <v>1554</v>
      </c>
    </row>
    <row r="126" spans="1:4" ht="11.25">
      <c r="A126">
        <v>125</v>
      </c>
      <c r="B126" t="s">
        <v>1555</v>
      </c>
      <c r="C126" t="s">
        <v>1556</v>
      </c>
      <c r="D126" t="s">
        <v>1557</v>
      </c>
    </row>
    <row r="127" spans="1:4" ht="11.25">
      <c r="A127">
        <v>126</v>
      </c>
      <c r="B127" t="s">
        <v>1555</v>
      </c>
      <c r="C127" t="s">
        <v>1555</v>
      </c>
      <c r="D127" t="s">
        <v>1558</v>
      </c>
    </row>
    <row r="128" spans="1:4" ht="11.25">
      <c r="A128">
        <v>127</v>
      </c>
      <c r="B128" t="s">
        <v>1555</v>
      </c>
      <c r="C128" t="s">
        <v>1559</v>
      </c>
      <c r="D128" t="s">
        <v>1560</v>
      </c>
    </row>
    <row r="129" spans="1:4" ht="11.25">
      <c r="A129">
        <v>128</v>
      </c>
      <c r="B129" t="s">
        <v>1555</v>
      </c>
      <c r="C129" t="s">
        <v>1561</v>
      </c>
      <c r="D129" t="s">
        <v>1562</v>
      </c>
    </row>
    <row r="130" spans="1:4" ht="11.25">
      <c r="A130">
        <v>129</v>
      </c>
      <c r="B130" t="s">
        <v>1555</v>
      </c>
      <c r="C130" t="s">
        <v>1563</v>
      </c>
      <c r="D130" t="s">
        <v>1564</v>
      </c>
    </row>
    <row r="131" spans="1:4" ht="11.25">
      <c r="A131">
        <v>130</v>
      </c>
      <c r="B131" t="s">
        <v>1555</v>
      </c>
      <c r="C131" t="s">
        <v>1565</v>
      </c>
      <c r="D131" t="s">
        <v>1566</v>
      </c>
    </row>
    <row r="132" spans="1:4" ht="11.25">
      <c r="A132">
        <v>131</v>
      </c>
      <c r="B132" t="s">
        <v>1555</v>
      </c>
      <c r="C132" t="s">
        <v>1567</v>
      </c>
      <c r="D132" t="s">
        <v>1568</v>
      </c>
    </row>
    <row r="133" spans="1:4" ht="11.25">
      <c r="A133">
        <v>132</v>
      </c>
      <c r="B133" t="s">
        <v>1555</v>
      </c>
      <c r="C133" t="s">
        <v>1569</v>
      </c>
      <c r="D133" t="s">
        <v>1570</v>
      </c>
    </row>
    <row r="134" spans="1:4" ht="11.25">
      <c r="A134">
        <v>133</v>
      </c>
      <c r="B134" t="s">
        <v>1555</v>
      </c>
      <c r="C134" t="s">
        <v>1571</v>
      </c>
      <c r="D134" t="s">
        <v>1572</v>
      </c>
    </row>
    <row r="135" spans="1:4" ht="11.25">
      <c r="A135">
        <v>134</v>
      </c>
      <c r="B135" t="s">
        <v>1555</v>
      </c>
      <c r="C135" t="s">
        <v>1573</v>
      </c>
      <c r="D135" t="s">
        <v>1574</v>
      </c>
    </row>
    <row r="136" spans="1:4" ht="11.25">
      <c r="A136">
        <v>135</v>
      </c>
      <c r="B136" t="s">
        <v>1575</v>
      </c>
      <c r="C136" t="s">
        <v>1576</v>
      </c>
      <c r="D136" t="s">
        <v>1577</v>
      </c>
    </row>
    <row r="137" spans="1:4" ht="11.25">
      <c r="A137">
        <v>136</v>
      </c>
      <c r="B137" t="s">
        <v>1575</v>
      </c>
      <c r="C137" t="s">
        <v>1578</v>
      </c>
      <c r="D137" t="s">
        <v>1579</v>
      </c>
    </row>
    <row r="138" spans="1:4" ht="11.25">
      <c r="A138">
        <v>137</v>
      </c>
      <c r="B138" t="s">
        <v>1575</v>
      </c>
      <c r="C138" t="s">
        <v>1580</v>
      </c>
      <c r="D138" t="s">
        <v>1581</v>
      </c>
    </row>
    <row r="139" spans="1:4" ht="11.25">
      <c r="A139">
        <v>138</v>
      </c>
      <c r="B139" t="s">
        <v>1575</v>
      </c>
      <c r="C139" t="s">
        <v>1582</v>
      </c>
      <c r="D139" t="s">
        <v>1583</v>
      </c>
    </row>
    <row r="140" spans="1:4" ht="11.25">
      <c r="A140">
        <v>139</v>
      </c>
      <c r="B140" t="s">
        <v>1575</v>
      </c>
      <c r="C140" t="s">
        <v>1575</v>
      </c>
      <c r="D140" t="s">
        <v>1584</v>
      </c>
    </row>
    <row r="141" spans="1:4" ht="11.25">
      <c r="A141">
        <v>140</v>
      </c>
      <c r="B141" t="s">
        <v>1575</v>
      </c>
      <c r="C141" t="s">
        <v>1585</v>
      </c>
      <c r="D141" t="s">
        <v>1586</v>
      </c>
    </row>
    <row r="142" spans="1:4" ht="11.25">
      <c r="A142">
        <v>141</v>
      </c>
      <c r="B142" t="s">
        <v>1575</v>
      </c>
      <c r="C142" t="s">
        <v>1587</v>
      </c>
      <c r="D142" t="s">
        <v>1588</v>
      </c>
    </row>
    <row r="143" spans="1:4" ht="11.25">
      <c r="A143">
        <v>142</v>
      </c>
      <c r="B143" t="s">
        <v>1575</v>
      </c>
      <c r="C143" t="s">
        <v>1589</v>
      </c>
      <c r="D143" t="s">
        <v>1590</v>
      </c>
    </row>
    <row r="144" spans="1:4" ht="11.25">
      <c r="A144">
        <v>143</v>
      </c>
      <c r="B144" t="s">
        <v>1575</v>
      </c>
      <c r="C144" t="s">
        <v>1591</v>
      </c>
      <c r="D144" t="s">
        <v>1592</v>
      </c>
    </row>
    <row r="145" spans="1:4" ht="11.25">
      <c r="A145">
        <v>144</v>
      </c>
      <c r="B145" t="s">
        <v>1575</v>
      </c>
      <c r="C145" t="s">
        <v>1593</v>
      </c>
      <c r="D145" t="s">
        <v>1594</v>
      </c>
    </row>
    <row r="146" spans="1:4" ht="11.25">
      <c r="A146">
        <v>145</v>
      </c>
      <c r="B146" t="s">
        <v>1575</v>
      </c>
      <c r="C146" t="s">
        <v>1595</v>
      </c>
      <c r="D146" t="s">
        <v>1596</v>
      </c>
    </row>
    <row r="147" spans="1:4" ht="11.25">
      <c r="A147">
        <v>146</v>
      </c>
      <c r="B147" t="s">
        <v>1597</v>
      </c>
      <c r="C147" t="s">
        <v>1598</v>
      </c>
      <c r="D147" t="s">
        <v>1599</v>
      </c>
    </row>
    <row r="148" spans="1:4" ht="11.25">
      <c r="A148">
        <v>147</v>
      </c>
      <c r="B148" t="s">
        <v>1597</v>
      </c>
      <c r="C148" t="s">
        <v>1597</v>
      </c>
      <c r="D148" t="s">
        <v>1600</v>
      </c>
    </row>
    <row r="149" spans="1:4" ht="11.25">
      <c r="A149">
        <v>148</v>
      </c>
      <c r="B149" t="s">
        <v>1597</v>
      </c>
      <c r="C149" t="s">
        <v>1601</v>
      </c>
      <c r="D149" t="s">
        <v>1602</v>
      </c>
    </row>
    <row r="150" spans="1:4" ht="11.25">
      <c r="A150">
        <v>149</v>
      </c>
      <c r="B150" t="s">
        <v>1597</v>
      </c>
      <c r="C150" t="s">
        <v>1603</v>
      </c>
      <c r="D150" t="s">
        <v>1604</v>
      </c>
    </row>
    <row r="151" spans="1:4" ht="11.25">
      <c r="A151">
        <v>150</v>
      </c>
      <c r="B151" t="s">
        <v>1597</v>
      </c>
      <c r="C151" t="s">
        <v>1605</v>
      </c>
      <c r="D151" t="s">
        <v>1606</v>
      </c>
    </row>
    <row r="152" spans="1:4" ht="11.25">
      <c r="A152">
        <v>151</v>
      </c>
      <c r="B152" t="s">
        <v>1597</v>
      </c>
      <c r="C152" t="s">
        <v>1607</v>
      </c>
      <c r="D152" t="s">
        <v>1608</v>
      </c>
    </row>
    <row r="153" spans="1:4" ht="11.25">
      <c r="A153">
        <v>152</v>
      </c>
      <c r="B153" t="s">
        <v>1597</v>
      </c>
      <c r="C153" t="s">
        <v>1609</v>
      </c>
      <c r="D153" t="s">
        <v>1610</v>
      </c>
    </row>
    <row r="154" spans="1:4" ht="11.25">
      <c r="A154">
        <v>153</v>
      </c>
      <c r="B154" t="s">
        <v>1597</v>
      </c>
      <c r="C154" t="s">
        <v>1611</v>
      </c>
      <c r="D154" t="s">
        <v>1612</v>
      </c>
    </row>
    <row r="155" spans="1:4" ht="11.25">
      <c r="A155">
        <v>154</v>
      </c>
      <c r="B155" t="s">
        <v>1597</v>
      </c>
      <c r="C155" t="s">
        <v>1613</v>
      </c>
      <c r="D155" t="s">
        <v>1614</v>
      </c>
    </row>
    <row r="156" spans="1:4" ht="11.25">
      <c r="A156">
        <v>155</v>
      </c>
      <c r="B156" t="s">
        <v>1597</v>
      </c>
      <c r="C156" t="s">
        <v>1615</v>
      </c>
      <c r="D156" t="s">
        <v>1616</v>
      </c>
    </row>
    <row r="157" spans="1:4" ht="11.25">
      <c r="A157">
        <v>156</v>
      </c>
      <c r="B157" t="s">
        <v>1597</v>
      </c>
      <c r="C157" t="s">
        <v>1617</v>
      </c>
      <c r="D157" t="s">
        <v>1618</v>
      </c>
    </row>
    <row r="158" spans="1:4" ht="11.25">
      <c r="A158">
        <v>157</v>
      </c>
      <c r="B158" t="s">
        <v>1619</v>
      </c>
      <c r="C158" t="s">
        <v>1619</v>
      </c>
      <c r="D158" t="s">
        <v>1620</v>
      </c>
    </row>
    <row r="159" spans="1:4" ht="11.25">
      <c r="A159">
        <v>158</v>
      </c>
      <c r="B159" t="s">
        <v>1619</v>
      </c>
      <c r="C159" t="s">
        <v>1621</v>
      </c>
      <c r="D159" t="s">
        <v>1622</v>
      </c>
    </row>
    <row r="160" spans="1:4" ht="11.25">
      <c r="A160">
        <v>159</v>
      </c>
      <c r="B160" t="s">
        <v>1619</v>
      </c>
      <c r="C160" t="s">
        <v>1623</v>
      </c>
      <c r="D160" t="s">
        <v>1624</v>
      </c>
    </row>
    <row r="161" spans="1:4" ht="11.25">
      <c r="A161">
        <v>160</v>
      </c>
      <c r="B161" t="s">
        <v>1619</v>
      </c>
      <c r="C161" t="s">
        <v>1625</v>
      </c>
      <c r="D161" t="s">
        <v>1626</v>
      </c>
    </row>
    <row r="162" spans="1:4" ht="11.25">
      <c r="A162">
        <v>161</v>
      </c>
      <c r="B162" t="s">
        <v>1619</v>
      </c>
      <c r="C162" t="s">
        <v>1627</v>
      </c>
      <c r="D162" t="s">
        <v>1628</v>
      </c>
    </row>
    <row r="163" spans="1:4" ht="11.25">
      <c r="A163">
        <v>162</v>
      </c>
      <c r="B163" t="s">
        <v>1619</v>
      </c>
      <c r="C163" t="s">
        <v>1605</v>
      </c>
      <c r="D163" t="s">
        <v>1629</v>
      </c>
    </row>
    <row r="164" spans="1:4" ht="11.25">
      <c r="A164">
        <v>163</v>
      </c>
      <c r="B164" t="s">
        <v>1619</v>
      </c>
      <c r="C164" t="s">
        <v>1630</v>
      </c>
      <c r="D164" t="s">
        <v>1631</v>
      </c>
    </row>
    <row r="165" spans="1:4" ht="11.25">
      <c r="A165">
        <v>164</v>
      </c>
      <c r="B165" t="s">
        <v>1632</v>
      </c>
      <c r="C165" t="s">
        <v>1633</v>
      </c>
      <c r="D165" t="s">
        <v>1634</v>
      </c>
    </row>
    <row r="166" spans="1:4" ht="11.25">
      <c r="A166">
        <v>165</v>
      </c>
      <c r="B166" t="s">
        <v>1632</v>
      </c>
      <c r="C166" t="s">
        <v>1635</v>
      </c>
      <c r="D166" t="s">
        <v>1636</v>
      </c>
    </row>
    <row r="167" spans="1:4" ht="11.25">
      <c r="A167">
        <v>166</v>
      </c>
      <c r="B167" t="s">
        <v>1632</v>
      </c>
      <c r="C167" t="s">
        <v>1637</v>
      </c>
      <c r="D167" t="s">
        <v>1638</v>
      </c>
    </row>
    <row r="168" spans="1:4" ht="11.25">
      <c r="A168">
        <v>167</v>
      </c>
      <c r="B168" t="s">
        <v>1632</v>
      </c>
      <c r="C168" t="s">
        <v>1639</v>
      </c>
      <c r="D168" t="s">
        <v>1640</v>
      </c>
    </row>
    <row r="169" spans="1:4" ht="11.25">
      <c r="A169">
        <v>168</v>
      </c>
      <c r="B169" t="s">
        <v>1632</v>
      </c>
      <c r="C169" t="s">
        <v>1632</v>
      </c>
      <c r="D169" t="s">
        <v>1641</v>
      </c>
    </row>
    <row r="170" spans="1:4" ht="11.25">
      <c r="A170">
        <v>169</v>
      </c>
      <c r="B170" t="s">
        <v>1632</v>
      </c>
      <c r="C170" t="s">
        <v>1642</v>
      </c>
      <c r="D170" t="s">
        <v>1643</v>
      </c>
    </row>
    <row r="171" spans="1:4" ht="11.25">
      <c r="A171">
        <v>170</v>
      </c>
      <c r="B171" t="s">
        <v>1632</v>
      </c>
      <c r="C171" t="s">
        <v>1644</v>
      </c>
      <c r="D171" t="s">
        <v>1645</v>
      </c>
    </row>
    <row r="172" spans="1:4" ht="11.25">
      <c r="A172">
        <v>171</v>
      </c>
      <c r="B172" t="s">
        <v>1632</v>
      </c>
      <c r="C172" t="s">
        <v>1646</v>
      </c>
      <c r="D172" t="s">
        <v>1647</v>
      </c>
    </row>
    <row r="173" spans="1:4" ht="11.25">
      <c r="A173">
        <v>172</v>
      </c>
      <c r="B173" t="s">
        <v>1632</v>
      </c>
      <c r="C173" t="s">
        <v>1648</v>
      </c>
      <c r="D173" t="s">
        <v>1649</v>
      </c>
    </row>
    <row r="174" spans="1:4" ht="11.25">
      <c r="A174">
        <v>173</v>
      </c>
      <c r="B174" t="s">
        <v>1632</v>
      </c>
      <c r="C174" t="s">
        <v>1650</v>
      </c>
      <c r="D174" t="s">
        <v>1651</v>
      </c>
    </row>
    <row r="175" spans="1:4" ht="11.25">
      <c r="A175">
        <v>174</v>
      </c>
      <c r="B175" t="s">
        <v>1632</v>
      </c>
      <c r="C175" t="s">
        <v>1652</v>
      </c>
      <c r="D175" t="s">
        <v>1653</v>
      </c>
    </row>
    <row r="176" spans="1:4" ht="11.25">
      <c r="A176">
        <v>175</v>
      </c>
      <c r="B176" t="s">
        <v>1632</v>
      </c>
      <c r="C176" t="s">
        <v>1654</v>
      </c>
      <c r="D176" t="s">
        <v>1655</v>
      </c>
    </row>
    <row r="177" spans="1:4" ht="11.25">
      <c r="A177">
        <v>176</v>
      </c>
      <c r="B177" t="s">
        <v>1656</v>
      </c>
      <c r="C177" t="s">
        <v>1657</v>
      </c>
      <c r="D177" t="s">
        <v>1658</v>
      </c>
    </row>
    <row r="178" spans="1:4" ht="11.25">
      <c r="A178">
        <v>177</v>
      </c>
      <c r="B178" t="s">
        <v>1656</v>
      </c>
      <c r="C178" t="s">
        <v>1659</v>
      </c>
      <c r="D178" t="s">
        <v>1660</v>
      </c>
    </row>
    <row r="179" spans="1:4" ht="11.25">
      <c r="A179">
        <v>178</v>
      </c>
      <c r="B179" t="s">
        <v>1656</v>
      </c>
      <c r="C179" t="s">
        <v>1661</v>
      </c>
      <c r="D179" t="s">
        <v>1662</v>
      </c>
    </row>
    <row r="180" spans="1:4" ht="11.25">
      <c r="A180">
        <v>179</v>
      </c>
      <c r="B180" t="s">
        <v>1656</v>
      </c>
      <c r="C180" t="s">
        <v>1656</v>
      </c>
      <c r="D180" t="s">
        <v>1663</v>
      </c>
    </row>
    <row r="181" spans="1:4" ht="11.25">
      <c r="A181">
        <v>180</v>
      </c>
      <c r="B181" t="s">
        <v>1656</v>
      </c>
      <c r="C181" t="s">
        <v>1664</v>
      </c>
      <c r="D181" t="s">
        <v>1665</v>
      </c>
    </row>
    <row r="182" spans="1:4" ht="11.25">
      <c r="A182">
        <v>181</v>
      </c>
      <c r="B182" t="s">
        <v>1656</v>
      </c>
      <c r="C182" t="s">
        <v>1666</v>
      </c>
      <c r="D182" t="s">
        <v>1667</v>
      </c>
    </row>
    <row r="183" spans="1:4" ht="11.25">
      <c r="A183">
        <v>182</v>
      </c>
      <c r="B183" t="s">
        <v>1656</v>
      </c>
      <c r="C183" t="s">
        <v>1668</v>
      </c>
      <c r="D183" t="s">
        <v>1669</v>
      </c>
    </row>
    <row r="184" spans="1:4" ht="11.25">
      <c r="A184">
        <v>183</v>
      </c>
      <c r="B184" t="s">
        <v>1656</v>
      </c>
      <c r="C184" t="s">
        <v>1605</v>
      </c>
      <c r="D184" t="s">
        <v>1670</v>
      </c>
    </row>
    <row r="185" spans="1:4" ht="11.25">
      <c r="A185">
        <v>184</v>
      </c>
      <c r="B185" t="s">
        <v>1656</v>
      </c>
      <c r="C185" t="s">
        <v>1671</v>
      </c>
      <c r="D185" t="s">
        <v>1672</v>
      </c>
    </row>
    <row r="186" spans="1:4" ht="11.25">
      <c r="A186">
        <v>185</v>
      </c>
      <c r="B186" t="s">
        <v>1656</v>
      </c>
      <c r="C186" t="s">
        <v>1379</v>
      </c>
      <c r="D186" t="s">
        <v>1673</v>
      </c>
    </row>
    <row r="187" spans="1:4" ht="11.25">
      <c r="A187">
        <v>186</v>
      </c>
      <c r="B187" t="s">
        <v>1656</v>
      </c>
      <c r="C187" t="s">
        <v>1674</v>
      </c>
      <c r="D187" t="s">
        <v>1675</v>
      </c>
    </row>
    <row r="188" spans="1:4" ht="11.25">
      <c r="A188">
        <v>187</v>
      </c>
      <c r="B188" t="s">
        <v>1676</v>
      </c>
      <c r="C188" t="s">
        <v>1677</v>
      </c>
      <c r="D188" t="s">
        <v>1678</v>
      </c>
    </row>
    <row r="189" spans="1:4" ht="11.25">
      <c r="A189">
        <v>188</v>
      </c>
      <c r="B189" t="s">
        <v>1676</v>
      </c>
      <c r="C189" t="s">
        <v>1679</v>
      </c>
      <c r="D189" t="s">
        <v>1680</v>
      </c>
    </row>
    <row r="190" spans="1:4" ht="11.25">
      <c r="A190">
        <v>189</v>
      </c>
      <c r="B190" t="s">
        <v>1676</v>
      </c>
      <c r="C190" t="s">
        <v>1681</v>
      </c>
      <c r="D190" t="s">
        <v>1682</v>
      </c>
    </row>
    <row r="191" spans="1:4" ht="11.25">
      <c r="A191">
        <v>190</v>
      </c>
      <c r="B191" t="s">
        <v>1676</v>
      </c>
      <c r="C191" t="s">
        <v>1683</v>
      </c>
      <c r="D191" t="s">
        <v>1684</v>
      </c>
    </row>
    <row r="192" spans="1:4" ht="11.25">
      <c r="A192">
        <v>191</v>
      </c>
      <c r="B192" t="s">
        <v>1676</v>
      </c>
      <c r="C192" t="s">
        <v>1480</v>
      </c>
      <c r="D192" t="s">
        <v>1685</v>
      </c>
    </row>
    <row r="193" spans="1:4" ht="11.25">
      <c r="A193">
        <v>192</v>
      </c>
      <c r="B193" t="s">
        <v>1676</v>
      </c>
      <c r="C193" t="s">
        <v>1676</v>
      </c>
      <c r="D193" t="s">
        <v>1686</v>
      </c>
    </row>
    <row r="194" spans="1:4" ht="11.25">
      <c r="A194">
        <v>193</v>
      </c>
      <c r="B194" t="s">
        <v>1676</v>
      </c>
      <c r="C194" t="s">
        <v>1687</v>
      </c>
      <c r="D194" t="s">
        <v>1688</v>
      </c>
    </row>
    <row r="195" spans="1:4" ht="11.25">
      <c r="A195">
        <v>194</v>
      </c>
      <c r="B195" t="s">
        <v>1676</v>
      </c>
      <c r="C195" t="s">
        <v>1689</v>
      </c>
      <c r="D195" t="s">
        <v>1690</v>
      </c>
    </row>
    <row r="196" spans="1:4" ht="11.25">
      <c r="A196">
        <v>195</v>
      </c>
      <c r="B196" t="s">
        <v>1676</v>
      </c>
      <c r="C196" t="s">
        <v>1375</v>
      </c>
      <c r="D196" t="s">
        <v>1691</v>
      </c>
    </row>
    <row r="197" spans="1:4" ht="11.25">
      <c r="A197">
        <v>196</v>
      </c>
      <c r="B197" t="s">
        <v>1676</v>
      </c>
      <c r="C197" t="s">
        <v>1692</v>
      </c>
      <c r="D197" t="s">
        <v>1693</v>
      </c>
    </row>
    <row r="198" spans="1:4" ht="11.25">
      <c r="A198">
        <v>197</v>
      </c>
      <c r="B198" t="s">
        <v>1676</v>
      </c>
      <c r="C198" t="s">
        <v>1593</v>
      </c>
      <c r="D198" t="s">
        <v>1694</v>
      </c>
    </row>
    <row r="199" spans="1:4" ht="11.25">
      <c r="A199">
        <v>198</v>
      </c>
      <c r="B199" t="s">
        <v>1676</v>
      </c>
      <c r="C199" t="s">
        <v>1695</v>
      </c>
      <c r="D199" t="s">
        <v>1696</v>
      </c>
    </row>
    <row r="200" spans="1:4" ht="11.25">
      <c r="A200">
        <v>199</v>
      </c>
      <c r="B200" t="s">
        <v>1676</v>
      </c>
      <c r="C200" t="s">
        <v>1697</v>
      </c>
      <c r="D200" t="s">
        <v>1698</v>
      </c>
    </row>
    <row r="201" spans="1:4" ht="11.25">
      <c r="A201">
        <v>200</v>
      </c>
      <c r="B201" t="s">
        <v>1699</v>
      </c>
      <c r="C201" t="s">
        <v>1700</v>
      </c>
      <c r="D201" t="s">
        <v>1701</v>
      </c>
    </row>
    <row r="202" spans="1:4" ht="11.25">
      <c r="A202">
        <v>201</v>
      </c>
      <c r="B202" t="s">
        <v>1699</v>
      </c>
      <c r="C202" t="s">
        <v>1702</v>
      </c>
      <c r="D202" t="s">
        <v>1703</v>
      </c>
    </row>
    <row r="203" spans="1:4" ht="11.25">
      <c r="A203">
        <v>202</v>
      </c>
      <c r="B203" t="s">
        <v>1699</v>
      </c>
      <c r="C203" t="s">
        <v>1704</v>
      </c>
      <c r="D203" t="s">
        <v>1705</v>
      </c>
    </row>
    <row r="204" spans="1:4" ht="11.25">
      <c r="A204">
        <v>203</v>
      </c>
      <c r="B204" t="s">
        <v>1699</v>
      </c>
      <c r="C204" t="s">
        <v>1706</v>
      </c>
      <c r="D204" t="s">
        <v>1707</v>
      </c>
    </row>
    <row r="205" spans="1:4" ht="11.25">
      <c r="A205">
        <v>204</v>
      </c>
      <c r="B205" t="s">
        <v>1699</v>
      </c>
      <c r="C205" t="s">
        <v>1708</v>
      </c>
      <c r="D205" t="s">
        <v>1709</v>
      </c>
    </row>
    <row r="206" spans="1:4" ht="11.25">
      <c r="A206">
        <v>205</v>
      </c>
      <c r="B206" t="s">
        <v>1699</v>
      </c>
      <c r="C206" t="s">
        <v>1699</v>
      </c>
      <c r="D206" t="s">
        <v>1710</v>
      </c>
    </row>
    <row r="207" spans="1:4" ht="11.25">
      <c r="A207">
        <v>206</v>
      </c>
      <c r="B207" t="s">
        <v>1699</v>
      </c>
      <c r="C207" t="s">
        <v>1711</v>
      </c>
      <c r="D207" t="s">
        <v>1712</v>
      </c>
    </row>
    <row r="208" spans="1:4" ht="11.25">
      <c r="A208">
        <v>207</v>
      </c>
      <c r="B208" t="s">
        <v>1699</v>
      </c>
      <c r="C208" t="s">
        <v>1713</v>
      </c>
      <c r="D208" t="s">
        <v>1714</v>
      </c>
    </row>
    <row r="209" spans="1:4" ht="11.25">
      <c r="A209">
        <v>208</v>
      </c>
      <c r="B209" t="s">
        <v>1699</v>
      </c>
      <c r="C209" t="s">
        <v>1715</v>
      </c>
      <c r="D209" t="s">
        <v>1716</v>
      </c>
    </row>
    <row r="210" spans="1:4" ht="11.25">
      <c r="A210">
        <v>209</v>
      </c>
      <c r="B210" t="s">
        <v>1699</v>
      </c>
      <c r="C210" t="s">
        <v>1717</v>
      </c>
      <c r="D210" t="s">
        <v>1718</v>
      </c>
    </row>
    <row r="211" spans="1:4" ht="11.25">
      <c r="A211">
        <v>210</v>
      </c>
      <c r="B211" t="s">
        <v>1699</v>
      </c>
      <c r="C211" t="s">
        <v>1719</v>
      </c>
      <c r="D211" t="s">
        <v>1720</v>
      </c>
    </row>
    <row r="212" spans="1:4" ht="11.25">
      <c r="A212">
        <v>211</v>
      </c>
      <c r="B212" t="s">
        <v>1699</v>
      </c>
      <c r="C212" t="s">
        <v>1721</v>
      </c>
      <c r="D212" t="s">
        <v>1722</v>
      </c>
    </row>
    <row r="213" spans="1:4" ht="11.25">
      <c r="A213">
        <v>212</v>
      </c>
      <c r="B213" t="s">
        <v>1699</v>
      </c>
      <c r="C213" t="s">
        <v>1723</v>
      </c>
      <c r="D213" t="s">
        <v>1724</v>
      </c>
    </row>
    <row r="214" spans="1:4" ht="11.25">
      <c r="A214">
        <v>213</v>
      </c>
      <c r="B214" t="s">
        <v>1699</v>
      </c>
      <c r="C214" t="s">
        <v>1725</v>
      </c>
      <c r="D214" t="s">
        <v>1726</v>
      </c>
    </row>
    <row r="215" spans="1:4" ht="11.25">
      <c r="A215">
        <v>214</v>
      </c>
      <c r="B215" t="s">
        <v>1727</v>
      </c>
      <c r="C215" t="s">
        <v>1728</v>
      </c>
      <c r="D215" t="s">
        <v>1729</v>
      </c>
    </row>
    <row r="216" spans="1:4" ht="11.25">
      <c r="A216">
        <v>215</v>
      </c>
      <c r="B216" t="s">
        <v>1727</v>
      </c>
      <c r="C216" t="s">
        <v>1730</v>
      </c>
      <c r="D216" t="s">
        <v>1731</v>
      </c>
    </row>
    <row r="217" spans="1:4" ht="11.25">
      <c r="A217">
        <v>216</v>
      </c>
      <c r="B217" t="s">
        <v>1727</v>
      </c>
      <c r="C217" t="s">
        <v>1732</v>
      </c>
      <c r="D217" t="s">
        <v>1733</v>
      </c>
    </row>
    <row r="218" spans="1:4" ht="11.25">
      <c r="A218">
        <v>217</v>
      </c>
      <c r="B218" t="s">
        <v>1727</v>
      </c>
      <c r="C218" t="s">
        <v>1734</v>
      </c>
      <c r="D218" t="s">
        <v>1735</v>
      </c>
    </row>
    <row r="219" spans="1:4" ht="11.25">
      <c r="A219">
        <v>218</v>
      </c>
      <c r="B219" t="s">
        <v>1727</v>
      </c>
      <c r="C219" t="s">
        <v>1621</v>
      </c>
      <c r="D219" t="s">
        <v>1736</v>
      </c>
    </row>
    <row r="220" spans="1:4" ht="11.25">
      <c r="A220">
        <v>219</v>
      </c>
      <c r="B220" t="s">
        <v>1727</v>
      </c>
      <c r="C220" t="s">
        <v>1737</v>
      </c>
      <c r="D220" t="s">
        <v>1738</v>
      </c>
    </row>
    <row r="221" spans="1:4" ht="11.25">
      <c r="A221">
        <v>220</v>
      </c>
      <c r="B221" t="s">
        <v>1727</v>
      </c>
      <c r="C221" t="s">
        <v>1727</v>
      </c>
      <c r="D221" t="s">
        <v>1739</v>
      </c>
    </row>
    <row r="222" spans="1:4" ht="11.25">
      <c r="A222">
        <v>221</v>
      </c>
      <c r="B222" t="s">
        <v>1727</v>
      </c>
      <c r="C222" t="s">
        <v>1740</v>
      </c>
      <c r="D222" t="s">
        <v>1741</v>
      </c>
    </row>
    <row r="223" spans="1:4" ht="11.25">
      <c r="A223">
        <v>222</v>
      </c>
      <c r="B223" t="s">
        <v>1727</v>
      </c>
      <c r="C223" t="s">
        <v>1742</v>
      </c>
      <c r="D223" t="s">
        <v>1743</v>
      </c>
    </row>
    <row r="224" spans="1:4" ht="11.25">
      <c r="A224">
        <v>223</v>
      </c>
      <c r="B224" t="s">
        <v>1727</v>
      </c>
      <c r="C224" t="s">
        <v>1744</v>
      </c>
      <c r="D224" t="s">
        <v>1745</v>
      </c>
    </row>
    <row r="225" spans="1:4" ht="11.25">
      <c r="A225">
        <v>224</v>
      </c>
      <c r="B225" t="s">
        <v>1727</v>
      </c>
      <c r="C225" t="s">
        <v>1746</v>
      </c>
      <c r="D225" t="s">
        <v>1747</v>
      </c>
    </row>
    <row r="226" spans="1:4" ht="11.25">
      <c r="A226">
        <v>225</v>
      </c>
      <c r="B226" t="s">
        <v>1727</v>
      </c>
      <c r="C226" t="s">
        <v>1375</v>
      </c>
      <c r="D226" t="s">
        <v>1748</v>
      </c>
    </row>
    <row r="227" spans="1:4" ht="11.25">
      <c r="A227">
        <v>226</v>
      </c>
      <c r="B227" t="s">
        <v>1727</v>
      </c>
      <c r="C227" t="s">
        <v>1749</v>
      </c>
      <c r="D227" t="s">
        <v>1750</v>
      </c>
    </row>
    <row r="228" spans="1:4" ht="11.25">
      <c r="A228">
        <v>227</v>
      </c>
      <c r="B228" t="s">
        <v>1751</v>
      </c>
      <c r="C228" t="s">
        <v>1752</v>
      </c>
      <c r="D228" t="s">
        <v>1753</v>
      </c>
    </row>
    <row r="229" spans="1:4" ht="11.25">
      <c r="A229">
        <v>228</v>
      </c>
      <c r="B229" t="s">
        <v>1751</v>
      </c>
      <c r="C229" t="s">
        <v>1754</v>
      </c>
      <c r="D229" t="s">
        <v>1755</v>
      </c>
    </row>
    <row r="230" spans="1:4" ht="11.25">
      <c r="A230">
        <v>229</v>
      </c>
      <c r="B230" t="s">
        <v>1751</v>
      </c>
      <c r="C230" t="s">
        <v>1756</v>
      </c>
      <c r="D230" t="s">
        <v>1757</v>
      </c>
    </row>
    <row r="231" spans="1:4" ht="11.25">
      <c r="A231">
        <v>230</v>
      </c>
      <c r="B231" t="s">
        <v>1751</v>
      </c>
      <c r="C231" t="s">
        <v>1758</v>
      </c>
      <c r="D231" t="s">
        <v>1759</v>
      </c>
    </row>
    <row r="232" spans="1:4" ht="11.25">
      <c r="A232">
        <v>231</v>
      </c>
      <c r="B232" t="s">
        <v>1751</v>
      </c>
      <c r="C232" t="s">
        <v>1760</v>
      </c>
      <c r="D232" t="s">
        <v>1761</v>
      </c>
    </row>
    <row r="233" spans="1:4" ht="11.25">
      <c r="A233">
        <v>232</v>
      </c>
      <c r="B233" t="s">
        <v>1751</v>
      </c>
      <c r="C233" t="s">
        <v>1762</v>
      </c>
      <c r="D233" t="s">
        <v>1763</v>
      </c>
    </row>
    <row r="234" spans="1:4" ht="11.25">
      <c r="A234">
        <v>233</v>
      </c>
      <c r="B234" t="s">
        <v>1751</v>
      </c>
      <c r="C234" t="s">
        <v>1764</v>
      </c>
      <c r="D234" t="s">
        <v>1765</v>
      </c>
    </row>
    <row r="235" spans="1:4" ht="11.25">
      <c r="A235">
        <v>234</v>
      </c>
      <c r="B235" t="s">
        <v>1751</v>
      </c>
      <c r="C235" t="s">
        <v>1766</v>
      </c>
      <c r="D235" t="s">
        <v>1767</v>
      </c>
    </row>
    <row r="236" spans="1:4" ht="11.25">
      <c r="A236">
        <v>235</v>
      </c>
      <c r="B236" t="s">
        <v>1751</v>
      </c>
      <c r="C236" t="s">
        <v>1751</v>
      </c>
      <c r="D236" t="s">
        <v>1768</v>
      </c>
    </row>
    <row r="237" spans="1:4" ht="11.25">
      <c r="A237">
        <v>236</v>
      </c>
      <c r="B237" t="s">
        <v>1751</v>
      </c>
      <c r="C237" t="s">
        <v>1769</v>
      </c>
      <c r="D237" t="s">
        <v>1770</v>
      </c>
    </row>
    <row r="238" spans="1:4" ht="11.25">
      <c r="A238">
        <v>237</v>
      </c>
      <c r="B238" t="s">
        <v>1751</v>
      </c>
      <c r="C238" t="s">
        <v>1771</v>
      </c>
      <c r="D238" t="s">
        <v>1772</v>
      </c>
    </row>
    <row r="239" spans="1:4" ht="11.25">
      <c r="A239">
        <v>238</v>
      </c>
      <c r="B239" t="s">
        <v>1751</v>
      </c>
      <c r="C239" t="s">
        <v>1773</v>
      </c>
      <c r="D239" t="s">
        <v>1774</v>
      </c>
    </row>
    <row r="240" spans="1:4" ht="11.25">
      <c r="A240">
        <v>239</v>
      </c>
      <c r="B240" t="s">
        <v>1751</v>
      </c>
      <c r="C240" t="s">
        <v>1775</v>
      </c>
      <c r="D240" t="s">
        <v>1776</v>
      </c>
    </row>
    <row r="241" spans="1:4" ht="11.25">
      <c r="A241">
        <v>240</v>
      </c>
      <c r="B241" t="s">
        <v>1751</v>
      </c>
      <c r="C241" t="s">
        <v>1777</v>
      </c>
      <c r="D241" t="s">
        <v>1778</v>
      </c>
    </row>
    <row r="242" spans="1:4" ht="11.25">
      <c r="A242">
        <v>241</v>
      </c>
      <c r="B242" t="s">
        <v>1751</v>
      </c>
      <c r="C242" t="s">
        <v>1779</v>
      </c>
      <c r="D242" t="s">
        <v>1780</v>
      </c>
    </row>
    <row r="243" spans="1:4" ht="11.25">
      <c r="A243">
        <v>242</v>
      </c>
      <c r="B243" t="s">
        <v>1781</v>
      </c>
      <c r="C243" t="s">
        <v>1782</v>
      </c>
      <c r="D243" t="s">
        <v>1783</v>
      </c>
    </row>
    <row r="244" spans="1:4" ht="11.25">
      <c r="A244">
        <v>243</v>
      </c>
      <c r="B244" t="s">
        <v>1781</v>
      </c>
      <c r="C244" t="s">
        <v>1784</v>
      </c>
      <c r="D244" t="s">
        <v>1785</v>
      </c>
    </row>
    <row r="245" spans="1:4" ht="11.25">
      <c r="A245">
        <v>244</v>
      </c>
      <c r="B245" t="s">
        <v>1781</v>
      </c>
      <c r="C245" t="s">
        <v>1786</v>
      </c>
      <c r="D245" t="s">
        <v>1787</v>
      </c>
    </row>
    <row r="246" spans="1:4" ht="11.25">
      <c r="A246">
        <v>245</v>
      </c>
      <c r="B246" t="s">
        <v>1781</v>
      </c>
      <c r="C246" t="s">
        <v>1788</v>
      </c>
      <c r="D246" t="s">
        <v>1789</v>
      </c>
    </row>
    <row r="247" spans="1:4" ht="11.25">
      <c r="A247">
        <v>246</v>
      </c>
      <c r="B247" t="s">
        <v>1781</v>
      </c>
      <c r="C247" t="s">
        <v>1781</v>
      </c>
      <c r="D247" t="s">
        <v>1790</v>
      </c>
    </row>
    <row r="248" spans="1:4" ht="11.25">
      <c r="A248">
        <v>247</v>
      </c>
      <c r="B248" t="s">
        <v>1781</v>
      </c>
      <c r="C248" t="s">
        <v>1791</v>
      </c>
      <c r="D248" t="s">
        <v>1792</v>
      </c>
    </row>
    <row r="249" spans="1:4" ht="11.25">
      <c r="A249">
        <v>248</v>
      </c>
      <c r="B249" t="s">
        <v>1781</v>
      </c>
      <c r="C249" t="s">
        <v>1398</v>
      </c>
      <c r="D249" t="s">
        <v>1793</v>
      </c>
    </row>
    <row r="250" spans="1:4" ht="11.25">
      <c r="A250">
        <v>249</v>
      </c>
      <c r="B250" t="s">
        <v>1781</v>
      </c>
      <c r="C250" t="s">
        <v>1794</v>
      </c>
      <c r="D250" t="s">
        <v>1795</v>
      </c>
    </row>
    <row r="251" spans="1:4" ht="11.25">
      <c r="A251">
        <v>250</v>
      </c>
      <c r="B251" t="s">
        <v>1781</v>
      </c>
      <c r="C251" t="s">
        <v>1796</v>
      </c>
      <c r="D251" t="s">
        <v>1797</v>
      </c>
    </row>
    <row r="252" spans="1:4" ht="11.25">
      <c r="A252">
        <v>251</v>
      </c>
      <c r="B252" t="s">
        <v>1781</v>
      </c>
      <c r="C252" t="s">
        <v>1798</v>
      </c>
      <c r="D252" t="s">
        <v>1799</v>
      </c>
    </row>
    <row r="253" spans="1:4" ht="11.25">
      <c r="A253">
        <v>252</v>
      </c>
      <c r="B253" t="s">
        <v>1800</v>
      </c>
      <c r="C253" t="s">
        <v>1801</v>
      </c>
      <c r="D253" t="s">
        <v>1802</v>
      </c>
    </row>
    <row r="254" spans="1:4" ht="11.25">
      <c r="A254">
        <v>253</v>
      </c>
      <c r="B254" t="s">
        <v>1800</v>
      </c>
      <c r="C254" t="s">
        <v>1679</v>
      </c>
      <c r="D254" t="s">
        <v>1803</v>
      </c>
    </row>
    <row r="255" spans="1:4" ht="11.25">
      <c r="A255">
        <v>254</v>
      </c>
      <c r="B255" t="s">
        <v>1800</v>
      </c>
      <c r="C255" t="s">
        <v>1804</v>
      </c>
      <c r="D255" t="s">
        <v>1805</v>
      </c>
    </row>
    <row r="256" spans="1:4" ht="11.25">
      <c r="A256">
        <v>255</v>
      </c>
      <c r="B256" t="s">
        <v>1800</v>
      </c>
      <c r="C256" t="s">
        <v>1335</v>
      </c>
      <c r="D256" t="s">
        <v>1806</v>
      </c>
    </row>
    <row r="257" spans="1:4" ht="11.25">
      <c r="A257">
        <v>256</v>
      </c>
      <c r="B257" t="s">
        <v>1800</v>
      </c>
      <c r="C257" t="s">
        <v>1807</v>
      </c>
      <c r="D257" t="s">
        <v>1808</v>
      </c>
    </row>
    <row r="258" spans="1:4" ht="11.25">
      <c r="A258">
        <v>257</v>
      </c>
      <c r="B258" t="s">
        <v>1800</v>
      </c>
      <c r="C258" t="s">
        <v>1809</v>
      </c>
      <c r="D258" t="s">
        <v>1810</v>
      </c>
    </row>
    <row r="259" spans="1:4" ht="11.25">
      <c r="A259">
        <v>258</v>
      </c>
      <c r="B259" t="s">
        <v>1800</v>
      </c>
      <c r="C259" t="s">
        <v>1800</v>
      </c>
      <c r="D259" t="s">
        <v>1811</v>
      </c>
    </row>
    <row r="260" spans="1:4" ht="11.25">
      <c r="A260">
        <v>259</v>
      </c>
      <c r="B260" t="s">
        <v>1800</v>
      </c>
      <c r="C260" t="s">
        <v>1812</v>
      </c>
      <c r="D260" t="s">
        <v>1813</v>
      </c>
    </row>
    <row r="261" spans="1:4" ht="11.25">
      <c r="A261">
        <v>260</v>
      </c>
      <c r="B261" t="s">
        <v>1800</v>
      </c>
      <c r="C261" t="s">
        <v>1814</v>
      </c>
      <c r="D261" t="s">
        <v>1815</v>
      </c>
    </row>
    <row r="262" spans="1:4" ht="11.25">
      <c r="A262">
        <v>261</v>
      </c>
      <c r="B262" t="s">
        <v>1816</v>
      </c>
      <c r="C262" t="s">
        <v>1817</v>
      </c>
      <c r="D262" t="s">
        <v>1818</v>
      </c>
    </row>
    <row r="263" spans="1:4" ht="11.25">
      <c r="A263">
        <v>262</v>
      </c>
      <c r="B263" t="s">
        <v>1816</v>
      </c>
      <c r="C263" t="s">
        <v>1819</v>
      </c>
      <c r="D263" t="s">
        <v>1820</v>
      </c>
    </row>
    <row r="264" spans="1:4" ht="11.25">
      <c r="A264">
        <v>263</v>
      </c>
      <c r="B264" t="s">
        <v>1816</v>
      </c>
      <c r="C264" t="s">
        <v>1559</v>
      </c>
      <c r="D264" t="s">
        <v>1821</v>
      </c>
    </row>
    <row r="265" spans="1:4" ht="11.25">
      <c r="A265">
        <v>264</v>
      </c>
      <c r="B265" t="s">
        <v>1816</v>
      </c>
      <c r="C265" t="s">
        <v>1822</v>
      </c>
      <c r="D265" t="s">
        <v>1823</v>
      </c>
    </row>
    <row r="266" spans="1:4" ht="11.25">
      <c r="A266">
        <v>265</v>
      </c>
      <c r="B266" t="s">
        <v>1816</v>
      </c>
      <c r="C266" t="s">
        <v>1824</v>
      </c>
      <c r="D266" t="s">
        <v>1825</v>
      </c>
    </row>
    <row r="267" spans="1:4" ht="11.25">
      <c r="A267">
        <v>266</v>
      </c>
      <c r="B267" t="s">
        <v>1816</v>
      </c>
      <c r="C267" t="s">
        <v>1826</v>
      </c>
      <c r="D267" t="s">
        <v>1827</v>
      </c>
    </row>
    <row r="268" spans="1:4" ht="11.25">
      <c r="A268">
        <v>267</v>
      </c>
      <c r="B268" t="s">
        <v>1816</v>
      </c>
      <c r="C268" t="s">
        <v>1816</v>
      </c>
      <c r="D268" t="s">
        <v>1828</v>
      </c>
    </row>
    <row r="269" spans="1:4" ht="11.25">
      <c r="A269">
        <v>268</v>
      </c>
      <c r="B269" t="s">
        <v>1816</v>
      </c>
      <c r="C269" t="s">
        <v>1829</v>
      </c>
      <c r="D269" t="s">
        <v>1830</v>
      </c>
    </row>
    <row r="270" spans="1:4" ht="11.25">
      <c r="A270">
        <v>269</v>
      </c>
      <c r="B270" t="s">
        <v>1816</v>
      </c>
      <c r="C270" t="s">
        <v>1831</v>
      </c>
      <c r="D270" t="s">
        <v>1832</v>
      </c>
    </row>
    <row r="271" spans="1:4" ht="11.25">
      <c r="A271">
        <v>270</v>
      </c>
      <c r="B271" t="s">
        <v>1816</v>
      </c>
      <c r="C271" t="s">
        <v>1833</v>
      </c>
      <c r="D271" t="s">
        <v>1834</v>
      </c>
    </row>
    <row r="272" spans="1:4" ht="11.25">
      <c r="A272">
        <v>271</v>
      </c>
      <c r="B272" t="s">
        <v>1816</v>
      </c>
      <c r="C272" t="s">
        <v>1835</v>
      </c>
      <c r="D272" t="s">
        <v>1836</v>
      </c>
    </row>
    <row r="273" spans="1:4" ht="11.25">
      <c r="A273">
        <v>272</v>
      </c>
      <c r="B273" t="s">
        <v>1816</v>
      </c>
      <c r="C273" t="s">
        <v>1837</v>
      </c>
      <c r="D273" t="s">
        <v>1838</v>
      </c>
    </row>
    <row r="274" spans="1:4" ht="11.25">
      <c r="A274">
        <v>273</v>
      </c>
      <c r="B274" t="s">
        <v>1816</v>
      </c>
      <c r="C274" t="s">
        <v>1839</v>
      </c>
      <c r="D274" t="s">
        <v>1840</v>
      </c>
    </row>
    <row r="275" spans="1:4" ht="11.25">
      <c r="A275">
        <v>274</v>
      </c>
      <c r="B275" t="s">
        <v>1816</v>
      </c>
      <c r="C275" t="s">
        <v>1841</v>
      </c>
      <c r="D275" t="s">
        <v>1842</v>
      </c>
    </row>
    <row r="276" spans="1:4" ht="11.25">
      <c r="A276">
        <v>275</v>
      </c>
      <c r="B276" t="s">
        <v>1816</v>
      </c>
      <c r="C276" t="s">
        <v>1843</v>
      </c>
      <c r="D276" t="s">
        <v>1844</v>
      </c>
    </row>
    <row r="277" spans="1:4" ht="11.25">
      <c r="A277">
        <v>276</v>
      </c>
      <c r="B277" t="s">
        <v>1845</v>
      </c>
      <c r="C277" t="s">
        <v>1846</v>
      </c>
      <c r="D277" t="s">
        <v>1847</v>
      </c>
    </row>
    <row r="278" spans="1:4" ht="11.25">
      <c r="A278">
        <v>277</v>
      </c>
      <c r="B278" t="s">
        <v>1845</v>
      </c>
      <c r="C278" t="s">
        <v>1848</v>
      </c>
      <c r="D278" t="s">
        <v>1849</v>
      </c>
    </row>
    <row r="279" spans="1:4" ht="11.25">
      <c r="A279">
        <v>278</v>
      </c>
      <c r="B279" t="s">
        <v>1845</v>
      </c>
      <c r="C279" t="s">
        <v>1807</v>
      </c>
      <c r="D279" t="s">
        <v>1850</v>
      </c>
    </row>
    <row r="280" spans="1:4" ht="11.25">
      <c r="A280">
        <v>279</v>
      </c>
      <c r="B280" t="s">
        <v>1845</v>
      </c>
      <c r="C280" t="s">
        <v>1851</v>
      </c>
      <c r="D280" t="s">
        <v>1852</v>
      </c>
    </row>
    <row r="281" spans="1:4" ht="11.25">
      <c r="A281">
        <v>280</v>
      </c>
      <c r="B281" t="s">
        <v>1845</v>
      </c>
      <c r="C281" t="s">
        <v>1853</v>
      </c>
      <c r="D281" t="s">
        <v>1854</v>
      </c>
    </row>
    <row r="282" spans="1:4" ht="11.25">
      <c r="A282">
        <v>281</v>
      </c>
      <c r="B282" t="s">
        <v>1845</v>
      </c>
      <c r="C282" t="s">
        <v>1855</v>
      </c>
      <c r="D282" t="s">
        <v>1856</v>
      </c>
    </row>
    <row r="283" spans="1:4" ht="11.25">
      <c r="A283">
        <v>282</v>
      </c>
      <c r="B283" t="s">
        <v>1845</v>
      </c>
      <c r="C283" t="s">
        <v>1845</v>
      </c>
      <c r="D283" t="s">
        <v>1857</v>
      </c>
    </row>
    <row r="284" spans="1:4" ht="11.25">
      <c r="A284">
        <v>283</v>
      </c>
      <c r="B284" t="s">
        <v>1845</v>
      </c>
      <c r="C284" t="s">
        <v>1858</v>
      </c>
      <c r="D284" t="s">
        <v>1859</v>
      </c>
    </row>
    <row r="285" spans="1:4" ht="11.25">
      <c r="A285">
        <v>284</v>
      </c>
      <c r="B285" t="s">
        <v>1845</v>
      </c>
      <c r="C285" t="s">
        <v>1860</v>
      </c>
      <c r="D285" t="s">
        <v>1861</v>
      </c>
    </row>
    <row r="286" spans="1:4" ht="11.25">
      <c r="A286">
        <v>285</v>
      </c>
      <c r="B286" t="s">
        <v>1845</v>
      </c>
      <c r="C286" t="s">
        <v>1862</v>
      </c>
      <c r="D286" t="s">
        <v>1863</v>
      </c>
    </row>
    <row r="287" spans="1:4" ht="11.25">
      <c r="A287">
        <v>286</v>
      </c>
      <c r="B287" t="s">
        <v>1845</v>
      </c>
      <c r="C287" t="s">
        <v>1864</v>
      </c>
      <c r="D287" t="s">
        <v>1865</v>
      </c>
    </row>
    <row r="288" spans="1:4" ht="11.25">
      <c r="A288">
        <v>287</v>
      </c>
      <c r="B288" t="s">
        <v>1845</v>
      </c>
      <c r="C288" t="s">
        <v>1721</v>
      </c>
      <c r="D288" t="s">
        <v>1866</v>
      </c>
    </row>
    <row r="289" spans="1:4" ht="11.25">
      <c r="A289">
        <v>288</v>
      </c>
      <c r="B289" t="s">
        <v>1867</v>
      </c>
      <c r="C289" t="s">
        <v>1868</v>
      </c>
      <c r="D289" t="s">
        <v>1869</v>
      </c>
    </row>
    <row r="290" spans="1:4" ht="11.25">
      <c r="A290">
        <v>289</v>
      </c>
      <c r="B290" t="s">
        <v>1867</v>
      </c>
      <c r="C290" t="s">
        <v>1870</v>
      </c>
      <c r="D290" t="s">
        <v>1871</v>
      </c>
    </row>
    <row r="291" spans="1:4" ht="11.25">
      <c r="A291">
        <v>290</v>
      </c>
      <c r="B291" t="s">
        <v>1867</v>
      </c>
      <c r="C291" t="s">
        <v>1872</v>
      </c>
      <c r="D291" t="s">
        <v>1873</v>
      </c>
    </row>
    <row r="292" spans="1:4" ht="11.25">
      <c r="A292">
        <v>291</v>
      </c>
      <c r="B292" t="s">
        <v>1867</v>
      </c>
      <c r="C292" t="s">
        <v>1812</v>
      </c>
      <c r="D292" t="s">
        <v>1874</v>
      </c>
    </row>
    <row r="293" spans="1:4" ht="11.25">
      <c r="A293">
        <v>292</v>
      </c>
      <c r="B293" t="s">
        <v>1867</v>
      </c>
      <c r="C293" t="s">
        <v>1321</v>
      </c>
      <c r="D293" t="s">
        <v>1875</v>
      </c>
    </row>
    <row r="294" spans="1:4" ht="11.25">
      <c r="A294">
        <v>293</v>
      </c>
      <c r="B294" t="s">
        <v>1867</v>
      </c>
      <c r="C294" t="s">
        <v>1876</v>
      </c>
      <c r="D294" t="s">
        <v>1877</v>
      </c>
    </row>
    <row r="295" spans="1:4" ht="11.25">
      <c r="A295">
        <v>294</v>
      </c>
      <c r="B295" t="s">
        <v>1867</v>
      </c>
      <c r="C295" t="s">
        <v>1867</v>
      </c>
      <c r="D295" t="s">
        <v>1878</v>
      </c>
    </row>
    <row r="296" spans="1:4" ht="11.25">
      <c r="A296">
        <v>295</v>
      </c>
      <c r="B296" t="s">
        <v>1867</v>
      </c>
      <c r="C296" t="s">
        <v>1879</v>
      </c>
      <c r="D296" t="s">
        <v>1880</v>
      </c>
    </row>
    <row r="297" spans="1:4" ht="11.25">
      <c r="A297">
        <v>296</v>
      </c>
      <c r="B297" t="s">
        <v>1867</v>
      </c>
      <c r="C297" t="s">
        <v>1881</v>
      </c>
      <c r="D297" t="s">
        <v>1882</v>
      </c>
    </row>
    <row r="298" spans="1:4" ht="11.25">
      <c r="A298">
        <v>297</v>
      </c>
      <c r="B298" t="s">
        <v>1867</v>
      </c>
      <c r="C298" t="s">
        <v>1883</v>
      </c>
      <c r="D298" t="s">
        <v>1884</v>
      </c>
    </row>
    <row r="299" spans="1:4" ht="11.25">
      <c r="A299">
        <v>298</v>
      </c>
      <c r="B299" t="s">
        <v>1885</v>
      </c>
      <c r="C299" t="s">
        <v>1886</v>
      </c>
      <c r="D299" t="s">
        <v>1887</v>
      </c>
    </row>
    <row r="300" spans="1:4" ht="11.25">
      <c r="A300">
        <v>299</v>
      </c>
      <c r="B300" t="s">
        <v>1885</v>
      </c>
      <c r="C300" t="s">
        <v>1888</v>
      </c>
      <c r="D300" t="s">
        <v>1889</v>
      </c>
    </row>
    <row r="301" spans="1:4" ht="11.25">
      <c r="A301">
        <v>300</v>
      </c>
      <c r="B301" t="s">
        <v>1885</v>
      </c>
      <c r="C301" t="s">
        <v>1890</v>
      </c>
      <c r="D301" t="s">
        <v>1891</v>
      </c>
    </row>
    <row r="302" spans="1:4" ht="11.25">
      <c r="A302">
        <v>301</v>
      </c>
      <c r="B302" t="s">
        <v>1885</v>
      </c>
      <c r="C302" t="s">
        <v>1892</v>
      </c>
      <c r="D302" t="s">
        <v>1893</v>
      </c>
    </row>
    <row r="303" spans="1:4" ht="11.25">
      <c r="A303">
        <v>302</v>
      </c>
      <c r="B303" t="s">
        <v>1885</v>
      </c>
      <c r="C303" t="s">
        <v>1894</v>
      </c>
      <c r="D303" t="s">
        <v>1895</v>
      </c>
    </row>
    <row r="304" spans="1:4" ht="11.25">
      <c r="A304">
        <v>303</v>
      </c>
      <c r="B304" t="s">
        <v>1885</v>
      </c>
      <c r="C304" t="s">
        <v>1896</v>
      </c>
      <c r="D304" t="s">
        <v>1897</v>
      </c>
    </row>
    <row r="305" spans="1:4" ht="11.25">
      <c r="A305">
        <v>304</v>
      </c>
      <c r="B305" t="s">
        <v>1885</v>
      </c>
      <c r="C305" t="s">
        <v>1666</v>
      </c>
      <c r="D305" t="s">
        <v>1898</v>
      </c>
    </row>
    <row r="306" spans="1:4" ht="11.25">
      <c r="A306">
        <v>305</v>
      </c>
      <c r="B306" t="s">
        <v>1885</v>
      </c>
      <c r="C306" t="s">
        <v>1899</v>
      </c>
      <c r="D306" t="s">
        <v>1900</v>
      </c>
    </row>
    <row r="307" spans="1:4" ht="11.25">
      <c r="A307">
        <v>306</v>
      </c>
      <c r="B307" t="s">
        <v>1885</v>
      </c>
      <c r="C307" t="s">
        <v>1885</v>
      </c>
      <c r="D307" t="s">
        <v>1901</v>
      </c>
    </row>
    <row r="308" spans="1:4" ht="11.25">
      <c r="A308">
        <v>307</v>
      </c>
      <c r="B308" t="s">
        <v>1885</v>
      </c>
      <c r="C308" t="s">
        <v>1902</v>
      </c>
      <c r="D308" t="s">
        <v>1903</v>
      </c>
    </row>
    <row r="309" spans="1:4" ht="11.25">
      <c r="A309">
        <v>308</v>
      </c>
      <c r="B309" t="s">
        <v>1885</v>
      </c>
      <c r="C309" t="s">
        <v>1904</v>
      </c>
      <c r="D309" t="s">
        <v>1905</v>
      </c>
    </row>
    <row r="310" spans="1:4" ht="11.25">
      <c r="A310">
        <v>309</v>
      </c>
      <c r="B310" t="s">
        <v>1885</v>
      </c>
      <c r="C310" t="s">
        <v>1906</v>
      </c>
      <c r="D310" t="s">
        <v>1907</v>
      </c>
    </row>
    <row r="311" spans="1:4" ht="11.25">
      <c r="A311">
        <v>310</v>
      </c>
      <c r="B311" t="s">
        <v>1885</v>
      </c>
      <c r="C311" t="s">
        <v>1908</v>
      </c>
      <c r="D311" t="s">
        <v>1909</v>
      </c>
    </row>
    <row r="312" spans="1:4" ht="11.25">
      <c r="A312">
        <v>311</v>
      </c>
      <c r="B312" t="s">
        <v>1910</v>
      </c>
      <c r="C312" t="s">
        <v>1910</v>
      </c>
      <c r="D312" t="s">
        <v>1911</v>
      </c>
    </row>
    <row r="313" spans="1:4" ht="11.25">
      <c r="A313">
        <v>312</v>
      </c>
      <c r="B313" t="s">
        <v>1912</v>
      </c>
      <c r="C313" t="s">
        <v>1913</v>
      </c>
      <c r="D313" t="s">
        <v>1914</v>
      </c>
    </row>
    <row r="314" spans="1:4" ht="11.25">
      <c r="A314">
        <v>313</v>
      </c>
      <c r="B314" t="s">
        <v>1912</v>
      </c>
      <c r="C314" t="s">
        <v>1915</v>
      </c>
      <c r="D314" t="s">
        <v>1916</v>
      </c>
    </row>
    <row r="315" spans="1:4" ht="11.25">
      <c r="A315">
        <v>314</v>
      </c>
      <c r="B315" t="s">
        <v>1912</v>
      </c>
      <c r="C315" t="s">
        <v>1917</v>
      </c>
      <c r="D315" t="s">
        <v>1918</v>
      </c>
    </row>
    <row r="316" spans="1:4" ht="11.25">
      <c r="A316">
        <v>315</v>
      </c>
      <c r="B316" t="s">
        <v>1912</v>
      </c>
      <c r="C316" t="s">
        <v>1919</v>
      </c>
      <c r="D316" t="s">
        <v>1920</v>
      </c>
    </row>
    <row r="317" spans="1:4" ht="11.25">
      <c r="A317">
        <v>316</v>
      </c>
      <c r="B317" t="s">
        <v>1912</v>
      </c>
      <c r="C317" t="s">
        <v>1921</v>
      </c>
      <c r="D317" t="s">
        <v>1922</v>
      </c>
    </row>
    <row r="318" spans="1:4" ht="11.25">
      <c r="A318">
        <v>317</v>
      </c>
      <c r="B318" t="s">
        <v>1912</v>
      </c>
      <c r="C318" t="s">
        <v>1923</v>
      </c>
      <c r="D318" t="s">
        <v>1924</v>
      </c>
    </row>
    <row r="319" spans="1:4" ht="11.25">
      <c r="A319">
        <v>318</v>
      </c>
      <c r="B319" t="s">
        <v>1912</v>
      </c>
      <c r="C319" t="s">
        <v>1925</v>
      </c>
      <c r="D319" t="s">
        <v>1926</v>
      </c>
    </row>
    <row r="320" spans="1:4" ht="11.25">
      <c r="A320">
        <v>319</v>
      </c>
      <c r="B320" t="s">
        <v>1912</v>
      </c>
      <c r="C320" t="s">
        <v>1927</v>
      </c>
      <c r="D320" t="s">
        <v>1928</v>
      </c>
    </row>
    <row r="321" spans="1:4" ht="11.25">
      <c r="A321">
        <v>320</v>
      </c>
      <c r="B321" t="s">
        <v>1912</v>
      </c>
      <c r="C321" t="s">
        <v>1929</v>
      </c>
      <c r="D321" t="s">
        <v>1930</v>
      </c>
    </row>
    <row r="322" spans="1:4" ht="11.25">
      <c r="A322">
        <v>321</v>
      </c>
      <c r="B322" t="s">
        <v>1912</v>
      </c>
      <c r="C322" t="s">
        <v>1794</v>
      </c>
      <c r="D322" t="s">
        <v>1931</v>
      </c>
    </row>
    <row r="323" spans="1:4" ht="11.25">
      <c r="A323">
        <v>322</v>
      </c>
      <c r="B323" t="s">
        <v>1912</v>
      </c>
      <c r="C323" t="s">
        <v>1932</v>
      </c>
      <c r="D323" t="s">
        <v>1933</v>
      </c>
    </row>
    <row r="324" spans="1:4" ht="11.25">
      <c r="A324">
        <v>323</v>
      </c>
      <c r="B324" t="s">
        <v>1912</v>
      </c>
      <c r="C324" t="s">
        <v>1934</v>
      </c>
      <c r="D324" t="s">
        <v>1935</v>
      </c>
    </row>
    <row r="325" spans="1:4" ht="11.25">
      <c r="A325">
        <v>324</v>
      </c>
      <c r="B325" t="s">
        <v>1912</v>
      </c>
      <c r="C325" t="s">
        <v>1912</v>
      </c>
      <c r="D325" t="s">
        <v>1936</v>
      </c>
    </row>
    <row r="326" spans="1:4" ht="11.25">
      <c r="A326">
        <v>325</v>
      </c>
      <c r="B326" t="s">
        <v>1912</v>
      </c>
      <c r="C326" t="s">
        <v>1937</v>
      </c>
      <c r="D326" t="s">
        <v>1938</v>
      </c>
    </row>
    <row r="327" spans="1:4" ht="11.25">
      <c r="A327">
        <v>326</v>
      </c>
      <c r="B327" t="s">
        <v>1912</v>
      </c>
      <c r="C327" t="s">
        <v>1939</v>
      </c>
      <c r="D327" t="s">
        <v>1940</v>
      </c>
    </row>
    <row r="328" spans="1:4" ht="11.25">
      <c r="A328">
        <v>327</v>
      </c>
      <c r="B328" t="s">
        <v>1912</v>
      </c>
      <c r="C328" t="s">
        <v>1941</v>
      </c>
      <c r="D328" t="s">
        <v>1942</v>
      </c>
    </row>
    <row r="329" spans="1:4" ht="11.25">
      <c r="A329">
        <v>328</v>
      </c>
      <c r="B329" t="s">
        <v>1943</v>
      </c>
      <c r="C329" t="s">
        <v>1944</v>
      </c>
      <c r="D329" t="s">
        <v>1945</v>
      </c>
    </row>
    <row r="330" spans="1:4" ht="11.25">
      <c r="A330">
        <v>329</v>
      </c>
      <c r="B330" t="s">
        <v>1943</v>
      </c>
      <c r="C330" t="s">
        <v>1549</v>
      </c>
      <c r="D330" t="s">
        <v>1946</v>
      </c>
    </row>
    <row r="331" spans="1:4" ht="11.25">
      <c r="A331">
        <v>330</v>
      </c>
      <c r="B331" t="s">
        <v>1943</v>
      </c>
      <c r="C331" t="s">
        <v>1947</v>
      </c>
      <c r="D331" t="s">
        <v>1948</v>
      </c>
    </row>
    <row r="332" spans="1:4" ht="11.25">
      <c r="A332">
        <v>331</v>
      </c>
      <c r="B332" t="s">
        <v>1943</v>
      </c>
      <c r="C332" t="s">
        <v>1949</v>
      </c>
      <c r="D332" t="s">
        <v>1950</v>
      </c>
    </row>
    <row r="333" spans="1:4" ht="11.25">
      <c r="A333">
        <v>332</v>
      </c>
      <c r="B333" t="s">
        <v>1943</v>
      </c>
      <c r="C333" t="s">
        <v>1943</v>
      </c>
      <c r="D333" t="s">
        <v>1951</v>
      </c>
    </row>
    <row r="334" spans="1:4" ht="11.25">
      <c r="A334">
        <v>333</v>
      </c>
      <c r="B334" t="s">
        <v>1943</v>
      </c>
      <c r="C334" t="s">
        <v>1952</v>
      </c>
      <c r="D334" t="s">
        <v>1953</v>
      </c>
    </row>
    <row r="335" spans="1:4" ht="11.25">
      <c r="A335">
        <v>334</v>
      </c>
      <c r="B335" t="s">
        <v>1954</v>
      </c>
      <c r="C335" t="s">
        <v>1955</v>
      </c>
      <c r="D335" t="s">
        <v>1956</v>
      </c>
    </row>
    <row r="336" spans="1:4" ht="11.25">
      <c r="A336">
        <v>335</v>
      </c>
      <c r="B336" t="s">
        <v>1954</v>
      </c>
      <c r="C336" t="s">
        <v>1957</v>
      </c>
      <c r="D336" t="s">
        <v>1958</v>
      </c>
    </row>
    <row r="337" spans="1:4" ht="11.25">
      <c r="A337">
        <v>336</v>
      </c>
      <c r="B337" t="s">
        <v>1954</v>
      </c>
      <c r="C337" t="s">
        <v>1959</v>
      </c>
      <c r="D337" t="s">
        <v>1960</v>
      </c>
    </row>
    <row r="338" spans="1:4" ht="11.25">
      <c r="A338">
        <v>337</v>
      </c>
      <c r="B338" t="s">
        <v>1954</v>
      </c>
      <c r="C338" t="s">
        <v>1961</v>
      </c>
      <c r="D338" t="s">
        <v>1962</v>
      </c>
    </row>
    <row r="339" spans="1:4" ht="11.25">
      <c r="A339">
        <v>338</v>
      </c>
      <c r="B339" t="s">
        <v>1954</v>
      </c>
      <c r="C339" t="s">
        <v>1963</v>
      </c>
      <c r="D339" t="s">
        <v>1964</v>
      </c>
    </row>
    <row r="340" spans="1:4" ht="11.25">
      <c r="A340">
        <v>339</v>
      </c>
      <c r="B340" t="s">
        <v>1954</v>
      </c>
      <c r="C340" t="s">
        <v>1965</v>
      </c>
      <c r="D340" t="s">
        <v>1966</v>
      </c>
    </row>
    <row r="341" spans="1:4" ht="11.25">
      <c r="A341">
        <v>340</v>
      </c>
      <c r="B341" t="s">
        <v>1954</v>
      </c>
      <c r="C341" t="s">
        <v>1967</v>
      </c>
      <c r="D341" t="s">
        <v>1968</v>
      </c>
    </row>
    <row r="342" spans="1:4" ht="11.25">
      <c r="A342">
        <v>341</v>
      </c>
      <c r="B342" t="s">
        <v>1954</v>
      </c>
      <c r="C342" t="s">
        <v>1954</v>
      </c>
      <c r="D342" t="s">
        <v>1969</v>
      </c>
    </row>
    <row r="343" spans="1:4" ht="11.25">
      <c r="A343">
        <v>342</v>
      </c>
      <c r="B343" t="s">
        <v>1954</v>
      </c>
      <c r="C343" t="s">
        <v>1970</v>
      </c>
      <c r="D343" t="s">
        <v>1971</v>
      </c>
    </row>
    <row r="344" spans="1:4" ht="11.25">
      <c r="A344">
        <v>343</v>
      </c>
      <c r="B344" t="s">
        <v>1972</v>
      </c>
      <c r="C344" t="s">
        <v>1973</v>
      </c>
      <c r="D344" t="s">
        <v>1974</v>
      </c>
    </row>
    <row r="345" spans="1:4" ht="11.25">
      <c r="A345">
        <v>344</v>
      </c>
      <c r="B345" t="s">
        <v>1972</v>
      </c>
      <c r="C345" t="s">
        <v>1975</v>
      </c>
      <c r="D345" t="s">
        <v>1976</v>
      </c>
    </row>
    <row r="346" spans="1:4" ht="11.25">
      <c r="A346">
        <v>345</v>
      </c>
      <c r="B346" t="s">
        <v>1972</v>
      </c>
      <c r="C346" t="s">
        <v>1977</v>
      </c>
      <c r="D346" t="s">
        <v>1978</v>
      </c>
    </row>
    <row r="347" spans="1:4" ht="11.25">
      <c r="A347">
        <v>346</v>
      </c>
      <c r="B347" t="s">
        <v>1972</v>
      </c>
      <c r="C347" t="s">
        <v>1979</v>
      </c>
      <c r="D347" t="s">
        <v>1980</v>
      </c>
    </row>
    <row r="348" spans="1:4" ht="11.25">
      <c r="A348">
        <v>347</v>
      </c>
      <c r="B348" t="s">
        <v>1972</v>
      </c>
      <c r="C348" t="s">
        <v>1981</v>
      </c>
      <c r="D348" t="s">
        <v>1982</v>
      </c>
    </row>
    <row r="349" spans="1:4" ht="11.25">
      <c r="A349">
        <v>348</v>
      </c>
      <c r="B349" t="s">
        <v>1972</v>
      </c>
      <c r="C349" t="s">
        <v>1983</v>
      </c>
      <c r="D349" t="s">
        <v>1984</v>
      </c>
    </row>
    <row r="350" spans="1:4" ht="11.25">
      <c r="A350">
        <v>349</v>
      </c>
      <c r="B350" t="s">
        <v>1972</v>
      </c>
      <c r="C350" t="s">
        <v>1985</v>
      </c>
      <c r="D350" t="s">
        <v>1986</v>
      </c>
    </row>
    <row r="351" spans="1:4" ht="11.25">
      <c r="A351">
        <v>350</v>
      </c>
      <c r="B351" t="s">
        <v>1972</v>
      </c>
      <c r="C351" t="s">
        <v>1987</v>
      </c>
      <c r="D351" t="s">
        <v>1988</v>
      </c>
    </row>
    <row r="352" spans="1:4" ht="11.25">
      <c r="A352">
        <v>351</v>
      </c>
      <c r="B352" t="s">
        <v>1972</v>
      </c>
      <c r="C352" t="s">
        <v>1989</v>
      </c>
      <c r="D352" t="s">
        <v>1990</v>
      </c>
    </row>
    <row r="353" spans="1:4" ht="11.25">
      <c r="A353">
        <v>352</v>
      </c>
      <c r="B353" t="s">
        <v>1972</v>
      </c>
      <c r="C353" t="s">
        <v>1991</v>
      </c>
      <c r="D353" t="s">
        <v>1992</v>
      </c>
    </row>
    <row r="354" spans="1:4" ht="11.25">
      <c r="A354">
        <v>353</v>
      </c>
      <c r="B354" t="s">
        <v>1972</v>
      </c>
      <c r="C354" t="s">
        <v>1972</v>
      </c>
      <c r="D354" t="s">
        <v>1993</v>
      </c>
    </row>
    <row r="355" spans="1:4" ht="11.25">
      <c r="A355">
        <v>354</v>
      </c>
      <c r="B355" t="s">
        <v>1972</v>
      </c>
      <c r="C355" t="s">
        <v>1994</v>
      </c>
      <c r="D355" t="s">
        <v>1995</v>
      </c>
    </row>
    <row r="356" spans="1:4" ht="11.25">
      <c r="A356">
        <v>355</v>
      </c>
      <c r="B356" t="s">
        <v>1972</v>
      </c>
      <c r="C356" t="s">
        <v>1996</v>
      </c>
      <c r="D356" t="s">
        <v>1997</v>
      </c>
    </row>
    <row r="357" spans="1:4" ht="11.25">
      <c r="A357">
        <v>356</v>
      </c>
      <c r="B357" t="s">
        <v>1998</v>
      </c>
      <c r="C357" t="s">
        <v>1999</v>
      </c>
      <c r="D357" t="s">
        <v>2000</v>
      </c>
    </row>
    <row r="358" spans="1:4" ht="11.25">
      <c r="A358">
        <v>357</v>
      </c>
      <c r="B358" t="s">
        <v>1998</v>
      </c>
      <c r="C358" t="s">
        <v>2001</v>
      </c>
      <c r="D358" t="s">
        <v>2002</v>
      </c>
    </row>
    <row r="359" spans="1:4" ht="11.25">
      <c r="A359">
        <v>358</v>
      </c>
      <c r="B359" t="s">
        <v>1998</v>
      </c>
      <c r="C359" t="s">
        <v>2003</v>
      </c>
      <c r="D359" t="s">
        <v>2004</v>
      </c>
    </row>
    <row r="360" spans="1:4" ht="11.25">
      <c r="A360">
        <v>359</v>
      </c>
      <c r="B360" t="s">
        <v>1998</v>
      </c>
      <c r="C360" t="s">
        <v>2005</v>
      </c>
      <c r="D360" t="s">
        <v>2006</v>
      </c>
    </row>
    <row r="361" spans="1:4" ht="11.25">
      <c r="A361">
        <v>360</v>
      </c>
      <c r="B361" t="s">
        <v>1998</v>
      </c>
      <c r="C361" t="s">
        <v>2007</v>
      </c>
      <c r="D361" t="s">
        <v>2008</v>
      </c>
    </row>
    <row r="362" spans="1:4" ht="11.25">
      <c r="A362">
        <v>361</v>
      </c>
      <c r="B362" t="s">
        <v>1998</v>
      </c>
      <c r="C362" t="s">
        <v>2009</v>
      </c>
      <c r="D362" t="s">
        <v>2010</v>
      </c>
    </row>
    <row r="363" spans="1:4" ht="11.25">
      <c r="A363">
        <v>362</v>
      </c>
      <c r="B363" t="s">
        <v>1998</v>
      </c>
      <c r="C363" t="s">
        <v>2011</v>
      </c>
      <c r="D363" t="s">
        <v>2012</v>
      </c>
    </row>
    <row r="364" spans="1:4" ht="11.25">
      <c r="A364">
        <v>363</v>
      </c>
      <c r="B364" t="s">
        <v>1998</v>
      </c>
      <c r="C364" t="s">
        <v>2013</v>
      </c>
      <c r="D364" t="s">
        <v>2014</v>
      </c>
    </row>
    <row r="365" spans="1:4" ht="11.25">
      <c r="A365">
        <v>364</v>
      </c>
      <c r="B365" t="s">
        <v>1998</v>
      </c>
      <c r="C365" t="s">
        <v>2015</v>
      </c>
      <c r="D365" t="s">
        <v>2016</v>
      </c>
    </row>
    <row r="366" spans="1:4" ht="11.25">
      <c r="A366">
        <v>365</v>
      </c>
      <c r="B366" t="s">
        <v>1998</v>
      </c>
      <c r="C366" t="s">
        <v>1998</v>
      </c>
      <c r="D366" t="s">
        <v>2017</v>
      </c>
    </row>
    <row r="367" spans="1:4" ht="11.25">
      <c r="A367">
        <v>366</v>
      </c>
      <c r="B367" t="s">
        <v>1998</v>
      </c>
      <c r="C367" t="s">
        <v>2018</v>
      </c>
      <c r="D367" t="s">
        <v>2019</v>
      </c>
    </row>
    <row r="368" spans="1:4" ht="11.25">
      <c r="A368">
        <v>367</v>
      </c>
      <c r="B368" t="s">
        <v>2020</v>
      </c>
      <c r="C368" t="s">
        <v>2021</v>
      </c>
      <c r="D368" t="s">
        <v>2022</v>
      </c>
    </row>
    <row r="369" spans="1:4" ht="11.25">
      <c r="A369">
        <v>368</v>
      </c>
      <c r="B369" t="s">
        <v>2020</v>
      </c>
      <c r="C369" t="s">
        <v>2023</v>
      </c>
      <c r="D369" t="s">
        <v>2024</v>
      </c>
    </row>
    <row r="370" spans="1:4" ht="11.25">
      <c r="A370">
        <v>369</v>
      </c>
      <c r="B370" t="s">
        <v>2020</v>
      </c>
      <c r="C370" t="s">
        <v>2025</v>
      </c>
      <c r="D370" t="s">
        <v>2026</v>
      </c>
    </row>
    <row r="371" spans="1:4" ht="11.25">
      <c r="A371">
        <v>370</v>
      </c>
      <c r="B371" t="s">
        <v>2020</v>
      </c>
      <c r="C371" t="s">
        <v>2027</v>
      </c>
      <c r="D371" t="s">
        <v>2028</v>
      </c>
    </row>
    <row r="372" spans="1:4" ht="11.25">
      <c r="A372">
        <v>371</v>
      </c>
      <c r="B372" t="s">
        <v>2020</v>
      </c>
      <c r="C372" t="s">
        <v>2029</v>
      </c>
      <c r="D372" t="s">
        <v>2030</v>
      </c>
    </row>
    <row r="373" spans="1:4" ht="11.25">
      <c r="A373">
        <v>372</v>
      </c>
      <c r="B373" t="s">
        <v>2020</v>
      </c>
      <c r="C373" t="s">
        <v>1829</v>
      </c>
      <c r="D373" t="s">
        <v>2031</v>
      </c>
    </row>
    <row r="374" spans="1:4" ht="11.25">
      <c r="A374">
        <v>373</v>
      </c>
      <c r="B374" t="s">
        <v>2020</v>
      </c>
      <c r="C374" t="s">
        <v>2032</v>
      </c>
      <c r="D374" t="s">
        <v>2033</v>
      </c>
    </row>
    <row r="375" spans="1:4" ht="11.25">
      <c r="A375">
        <v>374</v>
      </c>
      <c r="B375" t="s">
        <v>2020</v>
      </c>
      <c r="C375" t="s">
        <v>2034</v>
      </c>
      <c r="D375" t="s">
        <v>2035</v>
      </c>
    </row>
    <row r="376" spans="1:4" ht="11.25">
      <c r="A376">
        <v>375</v>
      </c>
      <c r="B376" t="s">
        <v>2020</v>
      </c>
      <c r="C376" t="s">
        <v>2020</v>
      </c>
      <c r="D376" t="s">
        <v>2036</v>
      </c>
    </row>
    <row r="377" spans="1:4" ht="11.25">
      <c r="A377">
        <v>376</v>
      </c>
      <c r="B377" t="s">
        <v>2020</v>
      </c>
      <c r="C377" t="s">
        <v>2037</v>
      </c>
      <c r="D377" t="s">
        <v>2038</v>
      </c>
    </row>
    <row r="378" spans="1:4" ht="11.25">
      <c r="A378">
        <v>377</v>
      </c>
      <c r="B378" t="s">
        <v>2020</v>
      </c>
      <c r="C378" t="s">
        <v>2039</v>
      </c>
      <c r="D378" t="s">
        <v>2040</v>
      </c>
    </row>
    <row r="379" spans="1:4" ht="11.25">
      <c r="A379">
        <v>378</v>
      </c>
      <c r="B379" t="s">
        <v>2020</v>
      </c>
      <c r="C379" t="s">
        <v>2041</v>
      </c>
      <c r="D379" t="s">
        <v>2042</v>
      </c>
    </row>
    <row r="380" spans="1:4" ht="11.25">
      <c r="A380">
        <v>379</v>
      </c>
      <c r="B380" t="s">
        <v>2020</v>
      </c>
      <c r="C380" t="s">
        <v>2043</v>
      </c>
      <c r="D380" t="s">
        <v>2044</v>
      </c>
    </row>
    <row r="381" spans="1:4" ht="11.25">
      <c r="A381">
        <v>380</v>
      </c>
      <c r="B381" t="s">
        <v>2045</v>
      </c>
      <c r="C381" t="s">
        <v>2046</v>
      </c>
      <c r="D381" t="s">
        <v>2047</v>
      </c>
    </row>
    <row r="382" spans="1:4" ht="11.25">
      <c r="A382">
        <v>381</v>
      </c>
      <c r="B382" t="s">
        <v>2045</v>
      </c>
      <c r="C382" t="s">
        <v>2048</v>
      </c>
      <c r="D382" t="s">
        <v>2049</v>
      </c>
    </row>
    <row r="383" spans="1:4" ht="11.25">
      <c r="A383">
        <v>382</v>
      </c>
      <c r="B383" t="s">
        <v>2045</v>
      </c>
      <c r="C383" t="s">
        <v>2050</v>
      </c>
      <c r="D383" t="s">
        <v>2051</v>
      </c>
    </row>
    <row r="384" spans="1:4" ht="11.25">
      <c r="A384">
        <v>383</v>
      </c>
      <c r="B384" t="s">
        <v>2045</v>
      </c>
      <c r="C384" t="s">
        <v>2052</v>
      </c>
      <c r="D384" t="s">
        <v>2053</v>
      </c>
    </row>
    <row r="385" spans="1:4" ht="11.25">
      <c r="A385">
        <v>384</v>
      </c>
      <c r="B385" t="s">
        <v>2045</v>
      </c>
      <c r="C385" t="s">
        <v>2054</v>
      </c>
      <c r="D385" t="s">
        <v>2055</v>
      </c>
    </row>
    <row r="386" spans="1:4" ht="11.25">
      <c r="A386">
        <v>385</v>
      </c>
      <c r="B386" t="s">
        <v>2045</v>
      </c>
      <c r="C386" t="s">
        <v>1605</v>
      </c>
      <c r="D386" t="s">
        <v>2056</v>
      </c>
    </row>
    <row r="387" spans="1:4" ht="11.25">
      <c r="A387">
        <v>386</v>
      </c>
      <c r="B387" t="s">
        <v>2045</v>
      </c>
      <c r="C387" t="s">
        <v>2057</v>
      </c>
      <c r="D387" t="s">
        <v>2058</v>
      </c>
    </row>
    <row r="388" spans="1:4" ht="11.25">
      <c r="A388">
        <v>387</v>
      </c>
      <c r="B388" t="s">
        <v>2045</v>
      </c>
      <c r="C388" t="s">
        <v>2045</v>
      </c>
      <c r="D388" t="s">
        <v>2059</v>
      </c>
    </row>
    <row r="389" spans="1:4" ht="11.25">
      <c r="A389">
        <v>388</v>
      </c>
      <c r="B389" t="s">
        <v>2045</v>
      </c>
      <c r="C389" t="s">
        <v>2060</v>
      </c>
      <c r="D389" t="s">
        <v>2061</v>
      </c>
    </row>
    <row r="390" spans="1:4" ht="11.25">
      <c r="A390">
        <v>389</v>
      </c>
      <c r="B390" t="s">
        <v>2045</v>
      </c>
      <c r="C390" t="s">
        <v>2062</v>
      </c>
      <c r="D390" t="s">
        <v>2063</v>
      </c>
    </row>
    <row r="391" spans="1:4" ht="11.25">
      <c r="A391">
        <v>390</v>
      </c>
      <c r="B391" t="s">
        <v>2045</v>
      </c>
      <c r="C391" t="s">
        <v>2064</v>
      </c>
      <c r="D391" t="s">
        <v>2065</v>
      </c>
    </row>
    <row r="392" spans="1:4" ht="11.25">
      <c r="A392">
        <v>391</v>
      </c>
      <c r="B392" t="s">
        <v>2066</v>
      </c>
      <c r="C392" t="s">
        <v>1848</v>
      </c>
      <c r="D392" t="s">
        <v>2067</v>
      </c>
    </row>
    <row r="393" spans="1:4" ht="11.25">
      <c r="A393">
        <v>392</v>
      </c>
      <c r="B393" t="s">
        <v>2066</v>
      </c>
      <c r="C393" t="s">
        <v>2068</v>
      </c>
      <c r="D393" t="s">
        <v>2069</v>
      </c>
    </row>
    <row r="394" spans="1:4" ht="11.25">
      <c r="A394">
        <v>393</v>
      </c>
      <c r="B394" t="s">
        <v>2066</v>
      </c>
      <c r="C394" t="s">
        <v>2070</v>
      </c>
      <c r="D394" t="s">
        <v>2071</v>
      </c>
    </row>
    <row r="395" spans="1:4" ht="11.25">
      <c r="A395">
        <v>394</v>
      </c>
      <c r="B395" t="s">
        <v>2066</v>
      </c>
      <c r="C395" t="s">
        <v>2072</v>
      </c>
      <c r="D395" t="s">
        <v>2073</v>
      </c>
    </row>
    <row r="396" spans="1:4" ht="11.25">
      <c r="A396">
        <v>395</v>
      </c>
      <c r="B396" t="s">
        <v>2066</v>
      </c>
      <c r="C396" t="s">
        <v>2074</v>
      </c>
      <c r="D396" t="s">
        <v>2075</v>
      </c>
    </row>
    <row r="397" spans="1:4" ht="11.25">
      <c r="A397">
        <v>396</v>
      </c>
      <c r="B397" t="s">
        <v>2066</v>
      </c>
      <c r="C397" t="s">
        <v>2076</v>
      </c>
      <c r="D397" t="s">
        <v>2077</v>
      </c>
    </row>
    <row r="398" spans="1:4" ht="11.25">
      <c r="A398">
        <v>397</v>
      </c>
      <c r="B398" t="s">
        <v>2066</v>
      </c>
      <c r="C398" t="s">
        <v>2078</v>
      </c>
      <c r="D398" t="s">
        <v>2079</v>
      </c>
    </row>
    <row r="399" spans="1:4" ht="11.25">
      <c r="A399">
        <v>398</v>
      </c>
      <c r="B399" t="s">
        <v>2066</v>
      </c>
      <c r="C399" t="s">
        <v>2080</v>
      </c>
      <c r="D399" t="s">
        <v>2081</v>
      </c>
    </row>
    <row r="400" spans="1:4" ht="11.25">
      <c r="A400">
        <v>399</v>
      </c>
      <c r="B400" t="s">
        <v>2066</v>
      </c>
      <c r="C400" t="s">
        <v>2082</v>
      </c>
      <c r="D400" t="s">
        <v>2083</v>
      </c>
    </row>
    <row r="401" spans="1:4" ht="11.25">
      <c r="A401">
        <v>400</v>
      </c>
      <c r="B401" t="s">
        <v>2066</v>
      </c>
      <c r="C401" t="s">
        <v>2066</v>
      </c>
      <c r="D401" t="s">
        <v>2084</v>
      </c>
    </row>
    <row r="402" spans="1:4" ht="11.25">
      <c r="A402">
        <v>401</v>
      </c>
      <c r="B402" t="s">
        <v>2066</v>
      </c>
      <c r="C402" t="s">
        <v>1361</v>
      </c>
      <c r="D402" t="s">
        <v>2085</v>
      </c>
    </row>
    <row r="403" spans="1:4" ht="11.25">
      <c r="A403">
        <v>402</v>
      </c>
      <c r="B403" t="s">
        <v>2086</v>
      </c>
      <c r="C403" t="s">
        <v>1496</v>
      </c>
      <c r="D403" t="s">
        <v>2087</v>
      </c>
    </row>
    <row r="404" spans="1:4" ht="11.25">
      <c r="A404">
        <v>403</v>
      </c>
      <c r="B404" t="s">
        <v>2086</v>
      </c>
      <c r="C404" t="s">
        <v>2025</v>
      </c>
      <c r="D404" t="s">
        <v>2088</v>
      </c>
    </row>
    <row r="405" spans="1:4" ht="11.25">
      <c r="A405">
        <v>404</v>
      </c>
      <c r="B405" t="s">
        <v>2086</v>
      </c>
      <c r="C405" t="s">
        <v>2089</v>
      </c>
      <c r="D405" t="s">
        <v>2090</v>
      </c>
    </row>
    <row r="406" spans="1:4" ht="11.25">
      <c r="A406">
        <v>405</v>
      </c>
      <c r="B406" t="s">
        <v>2086</v>
      </c>
      <c r="C406" t="s">
        <v>2091</v>
      </c>
      <c r="D406" t="s">
        <v>2092</v>
      </c>
    </row>
    <row r="407" spans="1:4" ht="11.25">
      <c r="A407">
        <v>406</v>
      </c>
      <c r="B407" t="s">
        <v>2086</v>
      </c>
      <c r="C407" t="s">
        <v>1730</v>
      </c>
      <c r="D407" t="s">
        <v>2093</v>
      </c>
    </row>
    <row r="408" spans="1:4" ht="11.25">
      <c r="A408">
        <v>407</v>
      </c>
      <c r="B408" t="s">
        <v>2086</v>
      </c>
      <c r="C408" t="s">
        <v>2094</v>
      </c>
      <c r="D408" t="s">
        <v>2095</v>
      </c>
    </row>
    <row r="409" spans="1:4" ht="11.25">
      <c r="A409">
        <v>408</v>
      </c>
      <c r="B409" t="s">
        <v>2086</v>
      </c>
      <c r="C409" t="s">
        <v>2096</v>
      </c>
      <c r="D409" t="s">
        <v>2097</v>
      </c>
    </row>
    <row r="410" spans="1:4" ht="11.25">
      <c r="A410">
        <v>409</v>
      </c>
      <c r="B410" t="s">
        <v>2086</v>
      </c>
      <c r="C410" t="s">
        <v>2098</v>
      </c>
      <c r="D410" t="s">
        <v>2099</v>
      </c>
    </row>
    <row r="411" spans="1:4" ht="11.25">
      <c r="A411">
        <v>410</v>
      </c>
      <c r="B411" t="s">
        <v>2086</v>
      </c>
      <c r="C411" t="s">
        <v>2100</v>
      </c>
      <c r="D411" t="s">
        <v>2101</v>
      </c>
    </row>
    <row r="412" spans="1:4" ht="11.25">
      <c r="A412">
        <v>411</v>
      </c>
      <c r="B412" t="s">
        <v>2086</v>
      </c>
      <c r="C412" t="s">
        <v>2102</v>
      </c>
      <c r="D412" t="s">
        <v>2103</v>
      </c>
    </row>
    <row r="413" spans="1:4" ht="11.25">
      <c r="A413">
        <v>412</v>
      </c>
      <c r="B413" t="s">
        <v>2086</v>
      </c>
      <c r="C413" t="s">
        <v>2104</v>
      </c>
      <c r="D413" t="s">
        <v>2105</v>
      </c>
    </row>
    <row r="414" spans="1:4" ht="11.25">
      <c r="A414">
        <v>413</v>
      </c>
      <c r="B414" t="s">
        <v>2086</v>
      </c>
      <c r="C414" t="s">
        <v>2106</v>
      </c>
      <c r="D414" t="s">
        <v>2107</v>
      </c>
    </row>
    <row r="415" spans="1:4" ht="11.25">
      <c r="A415">
        <v>414</v>
      </c>
      <c r="B415" t="s">
        <v>2086</v>
      </c>
      <c r="C415" t="s">
        <v>2108</v>
      </c>
      <c r="D415" t="s">
        <v>2109</v>
      </c>
    </row>
    <row r="416" spans="1:4" ht="11.25">
      <c r="A416">
        <v>415</v>
      </c>
      <c r="B416" t="s">
        <v>2086</v>
      </c>
      <c r="C416" t="s">
        <v>2057</v>
      </c>
      <c r="D416" t="s">
        <v>2110</v>
      </c>
    </row>
    <row r="417" spans="1:4" ht="11.25">
      <c r="A417">
        <v>416</v>
      </c>
      <c r="B417" t="s">
        <v>2086</v>
      </c>
      <c r="C417" t="s">
        <v>2086</v>
      </c>
      <c r="D417" t="s">
        <v>2111</v>
      </c>
    </row>
    <row r="418" spans="1:4" ht="11.25">
      <c r="A418">
        <v>417</v>
      </c>
      <c r="B418" t="s">
        <v>2086</v>
      </c>
      <c r="C418" t="s">
        <v>2112</v>
      </c>
      <c r="D418" t="s">
        <v>2113</v>
      </c>
    </row>
    <row r="419" spans="1:4" ht="11.25">
      <c r="A419">
        <v>418</v>
      </c>
      <c r="B419" t="s">
        <v>2114</v>
      </c>
      <c r="C419" t="s">
        <v>2115</v>
      </c>
      <c r="D419" t="s">
        <v>2116</v>
      </c>
    </row>
    <row r="420" spans="1:4" ht="11.25">
      <c r="A420">
        <v>419</v>
      </c>
      <c r="B420" t="s">
        <v>2114</v>
      </c>
      <c r="C420" t="s">
        <v>2117</v>
      </c>
      <c r="D420" t="s">
        <v>2118</v>
      </c>
    </row>
    <row r="421" spans="1:4" ht="11.25">
      <c r="A421">
        <v>420</v>
      </c>
      <c r="B421" t="s">
        <v>2114</v>
      </c>
      <c r="C421" t="s">
        <v>2119</v>
      </c>
      <c r="D421" t="s">
        <v>2120</v>
      </c>
    </row>
    <row r="422" spans="1:4" ht="11.25">
      <c r="A422">
        <v>421</v>
      </c>
      <c r="B422" t="s">
        <v>2114</v>
      </c>
      <c r="C422" t="s">
        <v>2076</v>
      </c>
      <c r="D422" t="s">
        <v>2121</v>
      </c>
    </row>
    <row r="423" spans="1:4" ht="11.25">
      <c r="A423">
        <v>422</v>
      </c>
      <c r="B423" t="s">
        <v>2114</v>
      </c>
      <c r="C423" t="s">
        <v>2122</v>
      </c>
      <c r="D423" t="s">
        <v>2123</v>
      </c>
    </row>
    <row r="424" spans="1:4" ht="11.25">
      <c r="A424">
        <v>423</v>
      </c>
      <c r="B424" t="s">
        <v>2114</v>
      </c>
      <c r="C424" t="s">
        <v>2124</v>
      </c>
      <c r="D424" t="s">
        <v>2125</v>
      </c>
    </row>
    <row r="425" spans="1:4" ht="11.25">
      <c r="A425">
        <v>424</v>
      </c>
      <c r="B425" t="s">
        <v>2114</v>
      </c>
      <c r="C425" t="s">
        <v>2126</v>
      </c>
      <c r="D425" t="s">
        <v>2127</v>
      </c>
    </row>
    <row r="426" spans="1:4" ht="11.25">
      <c r="A426">
        <v>425</v>
      </c>
      <c r="B426" t="s">
        <v>2114</v>
      </c>
      <c r="C426" t="s">
        <v>2114</v>
      </c>
      <c r="D426" t="s">
        <v>2128</v>
      </c>
    </row>
    <row r="427" spans="1:4" ht="11.25">
      <c r="A427">
        <v>426</v>
      </c>
      <c r="B427" t="s">
        <v>2114</v>
      </c>
      <c r="C427" t="s">
        <v>2129</v>
      </c>
      <c r="D427" t="s">
        <v>2130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510" customWidth="1"/>
    <col min="2" max="2" width="9.140625" style="489" customWidth="1"/>
    <col min="3" max="3" width="9.140625" style="511" customWidth="1"/>
    <col min="4" max="4" width="26.57421875" style="511" customWidth="1"/>
    <col min="5" max="6" width="26.57421875" style="502" customWidth="1"/>
    <col min="7" max="7" width="31.421875" style="502" customWidth="1"/>
    <col min="8" max="8" width="40.8515625" style="502" customWidth="1"/>
    <col min="9" max="9" width="14.57421875" style="502" customWidth="1"/>
    <col min="10" max="10" width="26.8515625" style="502" customWidth="1"/>
    <col min="11" max="11" width="50.00390625" style="502" customWidth="1"/>
    <col min="12" max="12" width="39.8515625" style="502" customWidth="1"/>
    <col min="13" max="13" width="10.7109375" style="502" customWidth="1"/>
    <col min="14" max="14" width="55.140625" style="502" customWidth="1"/>
    <col min="15" max="15" width="31.8515625" style="502" customWidth="1"/>
    <col min="16" max="16" width="23.8515625" style="502" customWidth="1"/>
    <col min="17" max="17" width="46.57421875" style="502" customWidth="1"/>
    <col min="18" max="18" width="24.00390625" style="502" customWidth="1"/>
    <col min="19" max="19" width="20.57421875" style="502" customWidth="1"/>
    <col min="20" max="20" width="22.00390625" style="502" customWidth="1"/>
    <col min="21" max="21" width="26.421875" style="502" customWidth="1"/>
    <col min="22" max="22" width="3.00390625" style="502" customWidth="1"/>
    <col min="23" max="23" width="3.28125" style="502" customWidth="1"/>
    <col min="24" max="24" width="53.00390625" style="502" customWidth="1"/>
    <col min="25" max="25" width="48.421875" style="502" customWidth="1"/>
    <col min="26" max="26" width="11.140625" style="502" customWidth="1"/>
    <col min="27" max="30" width="29.00390625" style="502" customWidth="1"/>
    <col min="31" max="31" width="9.140625" style="502" customWidth="1"/>
    <col min="32" max="32" width="34.7109375" style="502" customWidth="1"/>
    <col min="33" max="33" width="9.140625" style="502" customWidth="1"/>
    <col min="34" max="35" width="34.421875" style="502" customWidth="1"/>
    <col min="36" max="36" width="9.140625" style="502" customWidth="1"/>
    <col min="37" max="37" width="24.57421875" style="502" customWidth="1"/>
    <col min="38" max="38" width="9.140625" style="502" customWidth="1"/>
    <col min="39" max="39" width="26.140625" style="502" customWidth="1"/>
    <col min="40" max="40" width="1.7109375" style="502" customWidth="1"/>
    <col min="41" max="41" width="9.140625" style="502" customWidth="1"/>
    <col min="42" max="42" width="27.28125" style="502" customWidth="1"/>
    <col min="43" max="43" width="29.7109375" style="502" customWidth="1"/>
    <col min="44" max="44" width="1.7109375" style="502" customWidth="1"/>
    <col min="45" max="45" width="21.421875" style="502" customWidth="1"/>
    <col min="46" max="46" width="1.7109375" style="502" customWidth="1"/>
    <col min="47" max="47" width="31.28125" style="502" customWidth="1"/>
    <col min="48" max="48" width="1.7109375" style="502" customWidth="1"/>
    <col min="49" max="51" width="9.140625" style="502" customWidth="1"/>
    <col min="52" max="52" width="20.00390625" style="502" customWidth="1"/>
    <col min="53" max="53" width="42.8515625" style="502" customWidth="1"/>
    <col min="54" max="16384" width="9.140625" style="502" customWidth="1"/>
  </cols>
  <sheetData>
    <row r="1" spans="1:53" s="517" customFormat="1" ht="43.5" customHeight="1">
      <c r="A1" s="512" t="s">
        <v>259</v>
      </c>
      <c r="B1" s="512" t="s">
        <v>2131</v>
      </c>
      <c r="C1" s="512" t="s">
        <v>2132</v>
      </c>
      <c r="D1" s="512" t="s">
        <v>2133</v>
      </c>
      <c r="E1" s="512" t="s">
        <v>2134</v>
      </c>
      <c r="F1" s="512" t="s">
        <v>2135</v>
      </c>
      <c r="G1" s="512" t="s">
        <v>2136</v>
      </c>
      <c r="H1" s="512" t="s">
        <v>2137</v>
      </c>
      <c r="I1" s="512" t="s">
        <v>2138</v>
      </c>
      <c r="J1" s="512" t="s">
        <v>2139</v>
      </c>
      <c r="K1" s="512" t="s">
        <v>2140</v>
      </c>
      <c r="L1" s="512"/>
      <c r="M1" s="512"/>
      <c r="N1" s="513" t="s">
        <v>2141</v>
      </c>
      <c r="O1" s="512" t="s">
        <v>2142</v>
      </c>
      <c r="P1" s="512" t="s">
        <v>2143</v>
      </c>
      <c r="Q1" s="512" t="s">
        <v>2144</v>
      </c>
      <c r="R1" s="512" t="s">
        <v>2145</v>
      </c>
      <c r="S1" s="512" t="s">
        <v>2146</v>
      </c>
      <c r="T1" s="514" t="s">
        <v>2147</v>
      </c>
      <c r="U1" s="514" t="s">
        <v>2148</v>
      </c>
      <c r="V1" s="514"/>
      <c r="W1" s="515" t="s">
        <v>2149</v>
      </c>
      <c r="X1" s="512" t="s">
        <v>2150</v>
      </c>
      <c r="Y1" s="512" t="s">
        <v>2151</v>
      </c>
      <c r="Z1" s="512"/>
      <c r="AA1" s="516" t="s">
        <v>2152</v>
      </c>
      <c r="AB1" s="516"/>
      <c r="AC1" s="516" t="s">
        <v>2153</v>
      </c>
      <c r="AD1" s="516"/>
      <c r="AF1" s="514" t="s">
        <v>2154</v>
      </c>
      <c r="AH1" s="512" t="s">
        <v>2155</v>
      </c>
      <c r="AI1" s="512" t="s">
        <v>2156</v>
      </c>
      <c r="AK1" s="512" t="s">
        <v>2157</v>
      </c>
      <c r="AM1" s="512" t="s">
        <v>2158</v>
      </c>
      <c r="AP1" s="512" t="s">
        <v>2159</v>
      </c>
      <c r="AQ1" s="512" t="s">
        <v>2160</v>
      </c>
      <c r="AS1" s="518" t="s">
        <v>2161</v>
      </c>
      <c r="AU1" s="514" t="s">
        <v>2162</v>
      </c>
      <c r="AW1" s="519" t="s">
        <v>2163</v>
      </c>
      <c r="AX1" s="519" t="s">
        <v>2164</v>
      </c>
      <c r="AZ1" s="520" t="s">
        <v>2165</v>
      </c>
      <c r="BA1" s="520"/>
    </row>
    <row r="2" spans="1:53" ht="66.75" customHeight="1">
      <c r="A2" s="521" t="s">
        <v>2166</v>
      </c>
      <c r="B2" s="522">
        <v>2000</v>
      </c>
      <c r="C2" s="522">
        <v>2013</v>
      </c>
      <c r="D2" s="522" t="s">
        <v>83</v>
      </c>
      <c r="E2" s="523" t="s">
        <v>2167</v>
      </c>
      <c r="F2" s="523" t="s">
        <v>2168</v>
      </c>
      <c r="G2" s="523" t="s">
        <v>2169</v>
      </c>
      <c r="H2" s="523" t="s">
        <v>65</v>
      </c>
      <c r="I2" s="523" t="s">
        <v>89</v>
      </c>
      <c r="J2" s="523" t="s">
        <v>2170</v>
      </c>
      <c r="K2" s="524" t="s">
        <v>167</v>
      </c>
      <c r="L2" s="524" t="s">
        <v>167</v>
      </c>
      <c r="M2" s="524">
        <v>1</v>
      </c>
      <c r="N2" s="525" t="s">
        <v>2171</v>
      </c>
      <c r="O2" s="524" t="s">
        <v>2172</v>
      </c>
      <c r="P2" s="526" t="s">
        <v>2173</v>
      </c>
      <c r="Q2" s="527" t="s">
        <v>205</v>
      </c>
      <c r="R2" s="528" t="s">
        <v>2174</v>
      </c>
      <c r="S2" s="529" t="s">
        <v>2175</v>
      </c>
      <c r="T2" s="530" t="s">
        <v>2176</v>
      </c>
      <c r="U2" s="524" t="s">
        <v>2177</v>
      </c>
      <c r="V2" s="531">
        <v>1</v>
      </c>
      <c r="W2" s="532"/>
      <c r="X2" s="522" t="s">
        <v>124</v>
      </c>
      <c r="Y2" s="522" t="s">
        <v>2178</v>
      </c>
      <c r="Z2" s="533"/>
      <c r="AA2" s="522" t="s">
        <v>2179</v>
      </c>
      <c r="AB2" s="534" t="s">
        <v>2179</v>
      </c>
      <c r="AC2" s="522" t="s">
        <v>2180</v>
      </c>
      <c r="AD2" s="534" t="s">
        <v>2180</v>
      </c>
      <c r="AF2" s="523" t="s">
        <v>2177</v>
      </c>
      <c r="AH2" s="523" t="s">
        <v>2181</v>
      </c>
      <c r="AI2" s="523" t="s">
        <v>2181</v>
      </c>
      <c r="AK2" s="523" t="s">
        <v>2182</v>
      </c>
      <c r="AM2" s="523" t="s">
        <v>2183</v>
      </c>
      <c r="AP2" s="493" t="s">
        <v>270</v>
      </c>
      <c r="AQ2" s="522" t="s">
        <v>270</v>
      </c>
      <c r="AS2" s="522" t="s">
        <v>2184</v>
      </c>
      <c r="AU2" s="523" t="s">
        <v>2185</v>
      </c>
      <c r="AW2" s="535" t="s">
        <v>2186</v>
      </c>
      <c r="AX2" s="535" t="s">
        <v>2186</v>
      </c>
      <c r="AZ2" s="536" t="s">
        <v>2187</v>
      </c>
      <c r="BA2" s="537" t="s">
        <v>2188</v>
      </c>
    </row>
    <row r="3" spans="1:53" ht="66.75" customHeight="1">
      <c r="A3" s="521" t="s">
        <v>2189</v>
      </c>
      <c r="B3" s="522">
        <v>2001</v>
      </c>
      <c r="C3" s="522">
        <v>2014</v>
      </c>
      <c r="D3" s="522" t="s">
        <v>34</v>
      </c>
      <c r="E3" s="523" t="s">
        <v>2190</v>
      </c>
      <c r="F3" s="523" t="s">
        <v>2191</v>
      </c>
      <c r="G3" s="523" t="s">
        <v>2192</v>
      </c>
      <c r="H3" s="523" t="s">
        <v>2193</v>
      </c>
      <c r="I3" s="523" t="s">
        <v>90</v>
      </c>
      <c r="J3" s="523" t="s">
        <v>2194</v>
      </c>
      <c r="K3" s="524" t="s">
        <v>2195</v>
      </c>
      <c r="L3" s="524" t="s">
        <v>2195</v>
      </c>
      <c r="M3" s="524">
        <v>2</v>
      </c>
      <c r="N3" s="525" t="s">
        <v>2196</v>
      </c>
      <c r="O3" s="524" t="s">
        <v>2197</v>
      </c>
      <c r="P3" s="526" t="s">
        <v>40</v>
      </c>
      <c r="Q3" s="527" t="s">
        <v>2198</v>
      </c>
      <c r="R3" s="538" t="s">
        <v>2199</v>
      </c>
      <c r="S3" s="529" t="s">
        <v>2200</v>
      </c>
      <c r="T3" s="530" t="s">
        <v>2201</v>
      </c>
      <c r="U3" s="524" t="s">
        <v>2202</v>
      </c>
      <c r="V3" s="531">
        <v>2</v>
      </c>
      <c r="W3" s="532"/>
      <c r="X3" s="522" t="s">
        <v>272</v>
      </c>
      <c r="Y3" s="522" t="s">
        <v>2203</v>
      </c>
      <c r="Z3" s="533"/>
      <c r="AA3" s="522" t="s">
        <v>2204</v>
      </c>
      <c r="AB3" s="534" t="s">
        <v>2204</v>
      </c>
      <c r="AC3" s="522" t="s">
        <v>2205</v>
      </c>
      <c r="AD3" s="534" t="s">
        <v>2205</v>
      </c>
      <c r="AF3" s="523" t="s">
        <v>2202</v>
      </c>
      <c r="AH3" s="523" t="s">
        <v>2206</v>
      </c>
      <c r="AI3" s="523" t="s">
        <v>2207</v>
      </c>
      <c r="AK3" s="523" t="s">
        <v>2208</v>
      </c>
      <c r="AM3" s="523" t="s">
        <v>2209</v>
      </c>
      <c r="AP3" s="493" t="s">
        <v>271</v>
      </c>
      <c r="AQ3" s="522" t="s">
        <v>271</v>
      </c>
      <c r="AS3" s="522" t="s">
        <v>2210</v>
      </c>
      <c r="AU3" s="523" t="s">
        <v>2211</v>
      </c>
      <c r="AW3" s="535" t="s">
        <v>2212</v>
      </c>
      <c r="AX3" s="535" t="s">
        <v>2212</v>
      </c>
      <c r="AZ3" s="529" t="s">
        <v>2213</v>
      </c>
      <c r="BA3" s="538" t="s">
        <v>2214</v>
      </c>
    </row>
    <row r="4" spans="1:53" ht="66.75" customHeight="1">
      <c r="A4" s="521" t="s">
        <v>2215</v>
      </c>
      <c r="B4" s="522">
        <v>2002</v>
      </c>
      <c r="C4" s="522">
        <v>2015</v>
      </c>
      <c r="E4" s="523" t="s">
        <v>2216</v>
      </c>
      <c r="F4" s="523" t="s">
        <v>2217</v>
      </c>
      <c r="H4" s="523" t="s">
        <v>2218</v>
      </c>
      <c r="I4" s="523" t="s">
        <v>91</v>
      </c>
      <c r="J4" s="523" t="s">
        <v>2219</v>
      </c>
      <c r="K4" s="524" t="s">
        <v>2220</v>
      </c>
      <c r="L4" s="524" t="s">
        <v>2220</v>
      </c>
      <c r="M4" s="524">
        <v>3</v>
      </c>
      <c r="N4" s="525" t="s">
        <v>2221</v>
      </c>
      <c r="O4" s="524" t="s">
        <v>2222</v>
      </c>
      <c r="Q4" s="527" t="s">
        <v>2223</v>
      </c>
      <c r="R4" s="538" t="s">
        <v>2224</v>
      </c>
      <c r="S4" s="529" t="s">
        <v>2225</v>
      </c>
      <c r="T4" s="530" t="s">
        <v>2226</v>
      </c>
      <c r="U4" s="524" t="s">
        <v>2227</v>
      </c>
      <c r="V4" s="531">
        <v>3</v>
      </c>
      <c r="W4" s="532"/>
      <c r="X4" s="539">
        <v>222</v>
      </c>
      <c r="Y4" s="522"/>
      <c r="Z4" s="540"/>
      <c r="AA4" s="541" t="s">
        <v>2228</v>
      </c>
      <c r="AB4" s="502" t="s">
        <v>2228</v>
      </c>
      <c r="AC4" s="522" t="s">
        <v>2229</v>
      </c>
      <c r="AD4" s="534" t="s">
        <v>2229</v>
      </c>
      <c r="AF4" s="523" t="s">
        <v>2227</v>
      </c>
      <c r="AH4" s="523" t="s">
        <v>2230</v>
      </c>
      <c r="AK4" s="523" t="s">
        <v>2231</v>
      </c>
      <c r="AM4" s="523" t="s">
        <v>2232</v>
      </c>
      <c r="AP4" s="493" t="s">
        <v>272</v>
      </c>
      <c r="AQ4" s="522" t="s">
        <v>272</v>
      </c>
      <c r="AS4" s="522" t="s">
        <v>2233</v>
      </c>
      <c r="AU4" s="523" t="s">
        <v>2234</v>
      </c>
      <c r="AW4" s="535" t="s">
        <v>2235</v>
      </c>
      <c r="AX4" s="535" t="s">
        <v>2235</v>
      </c>
      <c r="AZ4" s="529" t="s">
        <v>2236</v>
      </c>
      <c r="BA4" s="538" t="s">
        <v>2237</v>
      </c>
    </row>
    <row r="5" spans="1:53" ht="66.75" customHeight="1">
      <c r="A5" s="521" t="s">
        <v>2238</v>
      </c>
      <c r="B5" s="522">
        <v>2003</v>
      </c>
      <c r="C5" s="522">
        <v>2016</v>
      </c>
      <c r="E5" s="523" t="s">
        <v>2239</v>
      </c>
      <c r="F5" s="523" t="s">
        <v>2240</v>
      </c>
      <c r="I5" s="523" t="s">
        <v>92</v>
      </c>
      <c r="K5" s="524" t="s">
        <v>2241</v>
      </c>
      <c r="L5" s="524" t="s">
        <v>2241</v>
      </c>
      <c r="M5" s="524">
        <v>4</v>
      </c>
      <c r="N5" s="529" t="s">
        <v>2242</v>
      </c>
      <c r="O5" s="523" t="s">
        <v>2181</v>
      </c>
      <c r="Q5" s="527" t="s">
        <v>2243</v>
      </c>
      <c r="R5" s="538" t="s">
        <v>2244</v>
      </c>
      <c r="T5" s="523" t="s">
        <v>2245</v>
      </c>
      <c r="U5" s="524" t="s">
        <v>2246</v>
      </c>
      <c r="V5" s="531">
        <v>4</v>
      </c>
      <c r="W5" s="532"/>
      <c r="X5" s="539">
        <v>333</v>
      </c>
      <c r="Y5" s="522"/>
      <c r="Z5" s="540">
        <v>1</v>
      </c>
      <c r="AA5" s="541" t="s">
        <v>2247</v>
      </c>
      <c r="AB5" s="502" t="s">
        <v>2247</v>
      </c>
      <c r="AF5" s="523" t="s">
        <v>2248</v>
      </c>
      <c r="AH5" s="523" t="s">
        <v>2249</v>
      </c>
      <c r="AK5" s="523" t="s">
        <v>2250</v>
      </c>
      <c r="AM5" s="523" t="s">
        <v>2251</v>
      </c>
      <c r="AP5" s="493" t="s">
        <v>124</v>
      </c>
      <c r="AQ5" s="522"/>
      <c r="AU5" s="523" t="s">
        <v>2252</v>
      </c>
      <c r="AW5" s="535" t="s">
        <v>2253</v>
      </c>
      <c r="AX5" s="535" t="s">
        <v>2253</v>
      </c>
      <c r="AZ5" s="529" t="s">
        <v>2254</v>
      </c>
      <c r="BA5" s="538" t="s">
        <v>2255</v>
      </c>
    </row>
    <row r="6" spans="1:53" ht="66.75" customHeight="1">
      <c r="A6" s="521" t="s">
        <v>2256</v>
      </c>
      <c r="B6" s="522">
        <v>2004</v>
      </c>
      <c r="C6" s="522">
        <v>2017</v>
      </c>
      <c r="E6" s="523" t="s">
        <v>2257</v>
      </c>
      <c r="F6" s="542"/>
      <c r="G6" s="512" t="s">
        <v>2258</v>
      </c>
      <c r="H6" s="512" t="s">
        <v>2259</v>
      </c>
      <c r="I6" s="523" t="s">
        <v>93</v>
      </c>
      <c r="J6" s="512" t="s">
        <v>2260</v>
      </c>
      <c r="N6" s="529" t="s">
        <v>2261</v>
      </c>
      <c r="O6" s="523" t="s">
        <v>2207</v>
      </c>
      <c r="R6" s="538" t="s">
        <v>205</v>
      </c>
      <c r="T6" s="523" t="s">
        <v>2262</v>
      </c>
      <c r="U6" s="524" t="s">
        <v>2248</v>
      </c>
      <c r="V6" s="531">
        <v>5</v>
      </c>
      <c r="W6" s="532"/>
      <c r="X6" s="539">
        <v>55</v>
      </c>
      <c r="Y6" s="522"/>
      <c r="Z6" s="540"/>
      <c r="AA6" s="541"/>
      <c r="AH6" s="523" t="s">
        <v>2263</v>
      </c>
      <c r="AK6" s="523" t="s">
        <v>2264</v>
      </c>
      <c r="AM6" s="523" t="s">
        <v>2265</v>
      </c>
      <c r="AP6" s="543"/>
      <c r="AQ6" s="522"/>
      <c r="AU6" s="529" t="s">
        <v>2266</v>
      </c>
      <c r="AW6" s="535" t="s">
        <v>2267</v>
      </c>
      <c r="AX6" s="535" t="s">
        <v>2267</v>
      </c>
      <c r="AZ6" s="529" t="s">
        <v>2268</v>
      </c>
      <c r="BA6" s="538" t="s">
        <v>2269</v>
      </c>
    </row>
    <row r="7" spans="1:50" ht="66.75" customHeight="1">
      <c r="A7" s="521" t="s">
        <v>2270</v>
      </c>
      <c r="B7" s="522">
        <v>2005</v>
      </c>
      <c r="E7" s="523" t="s">
        <v>2271</v>
      </c>
      <c r="F7" s="542"/>
      <c r="G7" s="523" t="s">
        <v>2272</v>
      </c>
      <c r="H7" s="523" t="s">
        <v>2273</v>
      </c>
      <c r="I7" s="523" t="s">
        <v>94</v>
      </c>
      <c r="J7" s="523" t="s">
        <v>2274</v>
      </c>
      <c r="N7" s="535" t="s">
        <v>2275</v>
      </c>
      <c r="O7" s="523" t="s">
        <v>2206</v>
      </c>
      <c r="U7" s="524" t="s">
        <v>34</v>
      </c>
      <c r="V7" s="544" t="s">
        <v>94</v>
      </c>
      <c r="W7" s="532"/>
      <c r="X7" s="522">
        <v>66666</v>
      </c>
      <c r="Y7" s="522"/>
      <c r="Z7" s="540"/>
      <c r="AA7" s="541"/>
      <c r="AH7" s="523" t="s">
        <v>2276</v>
      </c>
      <c r="AK7" s="523" t="s">
        <v>2277</v>
      </c>
      <c r="AM7" s="523" t="s">
        <v>2278</v>
      </c>
      <c r="AP7" s="543"/>
      <c r="AQ7" s="522"/>
      <c r="AU7" s="529" t="s">
        <v>2279</v>
      </c>
      <c r="AW7" s="535" t="s">
        <v>2280</v>
      </c>
      <c r="AX7" s="535" t="s">
        <v>2280</v>
      </c>
    </row>
    <row r="8" spans="1:50" ht="66.75" customHeight="1">
      <c r="A8" s="521" t="s">
        <v>2281</v>
      </c>
      <c r="B8" s="522">
        <v>2006</v>
      </c>
      <c r="E8" s="523" t="s">
        <v>2282</v>
      </c>
      <c r="F8" s="542"/>
      <c r="G8" s="523" t="s">
        <v>2283</v>
      </c>
      <c r="H8" s="523" t="s">
        <v>2284</v>
      </c>
      <c r="I8" s="523" t="s">
        <v>95</v>
      </c>
      <c r="J8" s="523" t="s">
        <v>2285</v>
      </c>
      <c r="N8" s="545" t="s">
        <v>2286</v>
      </c>
      <c r="O8" s="523" t="s">
        <v>2230</v>
      </c>
      <c r="V8" s="544" t="s">
        <v>95</v>
      </c>
      <c r="W8" s="532"/>
      <c r="X8" s="522">
        <v>77777</v>
      </c>
      <c r="Y8" s="522"/>
      <c r="Z8" s="540"/>
      <c r="AA8" s="541"/>
      <c r="AK8" s="523" t="s">
        <v>2287</v>
      </c>
      <c r="AP8" s="493"/>
      <c r="AU8" s="529" t="s">
        <v>2288</v>
      </c>
      <c r="AW8" s="535" t="s">
        <v>2289</v>
      </c>
      <c r="AX8" s="535" t="s">
        <v>2289</v>
      </c>
    </row>
    <row r="9" spans="1:50" ht="66.75" customHeight="1">
      <c r="A9" s="521" t="s">
        <v>2290</v>
      </c>
      <c r="B9" s="522">
        <v>2007</v>
      </c>
      <c r="E9" s="523" t="s">
        <v>2291</v>
      </c>
      <c r="F9" s="542"/>
      <c r="G9" s="523" t="s">
        <v>2284</v>
      </c>
      <c r="I9" s="523" t="s">
        <v>118</v>
      </c>
      <c r="O9" s="523" t="s">
        <v>2249</v>
      </c>
      <c r="V9" s="544" t="s">
        <v>118</v>
      </c>
      <c r="W9" s="532"/>
      <c r="X9" s="522">
        <v>8888</v>
      </c>
      <c r="Y9" s="522"/>
      <c r="Z9" s="540">
        <v>1</v>
      </c>
      <c r="AA9" s="541"/>
      <c r="AK9" s="523" t="s">
        <v>2292</v>
      </c>
      <c r="AP9" s="493"/>
      <c r="AW9" s="535" t="s">
        <v>2293</v>
      </c>
      <c r="AX9" s="535" t="s">
        <v>2293</v>
      </c>
    </row>
    <row r="10" spans="1:50" ht="66.75" customHeight="1">
      <c r="A10" s="521" t="s">
        <v>2294</v>
      </c>
      <c r="B10" s="522">
        <v>2008</v>
      </c>
      <c r="E10" s="523" t="s">
        <v>2295</v>
      </c>
      <c r="F10" s="542"/>
      <c r="I10" s="523" t="s">
        <v>119</v>
      </c>
      <c r="O10" s="523" t="s">
        <v>2263</v>
      </c>
      <c r="V10" s="544" t="s">
        <v>119</v>
      </c>
      <c r="W10" s="532"/>
      <c r="X10" s="522" t="s">
        <v>270</v>
      </c>
      <c r="Y10" s="522" t="s">
        <v>2296</v>
      </c>
      <c r="Z10" s="540"/>
      <c r="AP10" s="493"/>
      <c r="AW10" s="535" t="s">
        <v>2297</v>
      </c>
      <c r="AX10" s="535" t="s">
        <v>2297</v>
      </c>
    </row>
    <row r="11" spans="1:50" ht="66.75" customHeight="1">
      <c r="A11" s="521" t="s">
        <v>2298</v>
      </c>
      <c r="B11" s="522">
        <v>2009</v>
      </c>
      <c r="E11" s="523" t="s">
        <v>2299</v>
      </c>
      <c r="F11" s="542"/>
      <c r="I11" s="523" t="s">
        <v>120</v>
      </c>
      <c r="O11" s="523" t="s">
        <v>2276</v>
      </c>
      <c r="V11" s="544" t="s">
        <v>120</v>
      </c>
      <c r="W11" s="544"/>
      <c r="X11" s="522" t="s">
        <v>271</v>
      </c>
      <c r="Y11" s="522" t="s">
        <v>2300</v>
      </c>
      <c r="Z11" s="540"/>
      <c r="AP11" s="493"/>
      <c r="AW11" s="535" t="s">
        <v>2301</v>
      </c>
      <c r="AX11" s="535" t="s">
        <v>2301</v>
      </c>
    </row>
    <row r="12" spans="1:50" ht="33.75">
      <c r="A12" s="521" t="s">
        <v>2302</v>
      </c>
      <c r="B12" s="522">
        <v>2010</v>
      </c>
      <c r="E12" s="523" t="s">
        <v>2303</v>
      </c>
      <c r="F12" s="542"/>
      <c r="G12" s="512" t="s">
        <v>2304</v>
      </c>
      <c r="H12" s="512" t="s">
        <v>2305</v>
      </c>
      <c r="I12" s="523" t="s">
        <v>121</v>
      </c>
      <c r="O12" s="530" t="s">
        <v>2306</v>
      </c>
      <c r="AW12" s="535" t="s">
        <v>120</v>
      </c>
      <c r="AX12" s="535" t="s">
        <v>120</v>
      </c>
    </row>
    <row r="13" spans="1:50" ht="22.5">
      <c r="A13" s="521" t="s">
        <v>2307</v>
      </c>
      <c r="B13" s="522">
        <v>2011</v>
      </c>
      <c r="E13" s="523" t="s">
        <v>2308</v>
      </c>
      <c r="F13" s="542"/>
      <c r="G13" s="523" t="s">
        <v>2309</v>
      </c>
      <c r="H13" s="523" t="s">
        <v>2310</v>
      </c>
      <c r="I13" s="523" t="s">
        <v>122</v>
      </c>
      <c r="O13" s="530" t="s">
        <v>2292</v>
      </c>
      <c r="AW13" s="535" t="s">
        <v>121</v>
      </c>
      <c r="AX13" s="535" t="s">
        <v>121</v>
      </c>
    </row>
    <row r="14" spans="1:50" ht="21" customHeight="1">
      <c r="A14" s="521" t="s">
        <v>2311</v>
      </c>
      <c r="B14" s="522">
        <v>2012</v>
      </c>
      <c r="G14" s="523" t="s">
        <v>2284</v>
      </c>
      <c r="H14" s="523" t="s">
        <v>2284</v>
      </c>
      <c r="I14" s="523" t="s">
        <v>123</v>
      </c>
      <c r="N14" s="513" t="s">
        <v>2312</v>
      </c>
      <c r="AW14" s="535" t="s">
        <v>122</v>
      </c>
      <c r="AX14" s="535" t="s">
        <v>122</v>
      </c>
    </row>
    <row r="15" spans="1:50" ht="21" customHeight="1">
      <c r="A15" s="521" t="s">
        <v>2313</v>
      </c>
      <c r="B15" s="522">
        <v>2013</v>
      </c>
      <c r="I15" s="523" t="s">
        <v>2314</v>
      </c>
      <c r="N15" s="546" t="s">
        <v>2315</v>
      </c>
      <c r="AW15" s="535" t="s">
        <v>123</v>
      </c>
      <c r="AX15" s="535" t="s">
        <v>123</v>
      </c>
    </row>
    <row r="16" spans="1:50" ht="21" customHeight="1">
      <c r="A16" s="521" t="s">
        <v>2316</v>
      </c>
      <c r="B16" s="522">
        <v>2014</v>
      </c>
      <c r="I16" s="523" t="s">
        <v>2317</v>
      </c>
      <c r="N16" s="546" t="s">
        <v>2318</v>
      </c>
      <c r="AW16" s="535" t="s">
        <v>2314</v>
      </c>
      <c r="AX16" s="535" t="s">
        <v>2314</v>
      </c>
    </row>
    <row r="17" spans="1:50" ht="21" customHeight="1">
      <c r="A17" s="521" t="s">
        <v>2319</v>
      </c>
      <c r="B17" s="522">
        <v>2015</v>
      </c>
      <c r="I17" s="523" t="s">
        <v>2320</v>
      </c>
      <c r="N17" s="546" t="s">
        <v>2321</v>
      </c>
      <c r="X17" s="547"/>
      <c r="AW17" s="535" t="s">
        <v>2317</v>
      </c>
      <c r="AX17" s="535" t="s">
        <v>2317</v>
      </c>
    </row>
    <row r="18" spans="1:50" ht="21" customHeight="1">
      <c r="A18" s="521" t="s">
        <v>2322</v>
      </c>
      <c r="B18" s="522">
        <v>2016</v>
      </c>
      <c r="I18" s="523" t="s">
        <v>2323</v>
      </c>
      <c r="N18" s="546" t="s">
        <v>2324</v>
      </c>
      <c r="X18" s="547"/>
      <c r="AW18" s="535" t="s">
        <v>2320</v>
      </c>
      <c r="AX18" s="535" t="s">
        <v>2320</v>
      </c>
    </row>
    <row r="19" spans="1:50" ht="21" customHeight="1">
      <c r="A19" s="521" t="s">
        <v>2325</v>
      </c>
      <c r="B19" s="522">
        <v>2017</v>
      </c>
      <c r="I19" s="523" t="s">
        <v>2326</v>
      </c>
      <c r="N19" s="546" t="s">
        <v>2327</v>
      </c>
      <c r="X19" s="547"/>
      <c r="AW19" s="535" t="s">
        <v>2323</v>
      </c>
      <c r="AX19" s="535" t="s">
        <v>2323</v>
      </c>
    </row>
    <row r="20" spans="1:50" ht="21" customHeight="1">
      <c r="A20" s="521" t="s">
        <v>2328</v>
      </c>
      <c r="B20" s="522">
        <v>2018</v>
      </c>
      <c r="I20" s="523" t="s">
        <v>2329</v>
      </c>
      <c r="N20" s="546" t="s">
        <v>2330</v>
      </c>
      <c r="AW20" s="535" t="s">
        <v>2326</v>
      </c>
      <c r="AX20" s="535" t="s">
        <v>2326</v>
      </c>
    </row>
    <row r="21" spans="1:50" ht="21" customHeight="1">
      <c r="A21" s="521" t="s">
        <v>2331</v>
      </c>
      <c r="B21" s="522">
        <v>2019</v>
      </c>
      <c r="I21" s="523" t="s">
        <v>2332</v>
      </c>
      <c r="N21" s="546" t="s">
        <v>2333</v>
      </c>
      <c r="AW21" s="535" t="s">
        <v>2329</v>
      </c>
      <c r="AX21" s="535" t="s">
        <v>2329</v>
      </c>
    </row>
    <row r="22" spans="1:50" ht="21" customHeight="1">
      <c r="A22" s="521" t="s">
        <v>2334</v>
      </c>
      <c r="B22" s="522">
        <v>2020</v>
      </c>
      <c r="N22" s="546" t="s">
        <v>2335</v>
      </c>
      <c r="AW22" s="535" t="s">
        <v>2332</v>
      </c>
      <c r="AX22" s="535" t="s">
        <v>2332</v>
      </c>
    </row>
    <row r="23" spans="1:50" ht="21" customHeight="1">
      <c r="A23" s="521" t="s">
        <v>2336</v>
      </c>
      <c r="B23" s="522">
        <v>2021</v>
      </c>
      <c r="AW23" s="535" t="s">
        <v>2337</v>
      </c>
      <c r="AX23" s="535" t="s">
        <v>2337</v>
      </c>
    </row>
    <row r="24" spans="1:50" ht="21" customHeight="1">
      <c r="A24" s="521" t="s">
        <v>2338</v>
      </c>
      <c r="B24" s="522">
        <v>2022</v>
      </c>
      <c r="AW24" s="535" t="s">
        <v>2339</v>
      </c>
      <c r="AX24" s="535" t="s">
        <v>2339</v>
      </c>
    </row>
    <row r="25" spans="1:50" ht="11.25">
      <c r="A25" s="521" t="s">
        <v>2340</v>
      </c>
      <c r="B25" s="522">
        <v>2023</v>
      </c>
      <c r="AW25" s="535" t="s">
        <v>2341</v>
      </c>
      <c r="AX25" s="535" t="s">
        <v>2341</v>
      </c>
    </row>
    <row r="26" spans="1:50" ht="11.25">
      <c r="A26" s="521" t="s">
        <v>2342</v>
      </c>
      <c r="B26" s="522">
        <v>2024</v>
      </c>
      <c r="AX26" s="535" t="s">
        <v>2343</v>
      </c>
    </row>
    <row r="27" spans="1:50" ht="11.25">
      <c r="A27" s="521" t="s">
        <v>2344</v>
      </c>
      <c r="B27" s="522">
        <v>2025</v>
      </c>
      <c r="AX27" s="535" t="s">
        <v>2345</v>
      </c>
    </row>
    <row r="28" spans="1:50" ht="11.25">
      <c r="A28" s="521" t="s">
        <v>32</v>
      </c>
      <c r="D28" s="502"/>
      <c r="E28" s="548"/>
      <c r="F28" s="548"/>
      <c r="H28" s="549" t="s">
        <v>2346</v>
      </c>
      <c r="AX28" s="535" t="s">
        <v>2347</v>
      </c>
    </row>
    <row r="29" spans="1:50" ht="11.25">
      <c r="A29" s="521" t="s">
        <v>2348</v>
      </c>
      <c r="D29" s="550" t="s">
        <v>2349</v>
      </c>
      <c r="E29" s="551">
        <f>IF(periodStart="","",periodStart)</f>
        <v>0</v>
      </c>
      <c r="F29" s="551">
        <f>IF(periodEnd="","",periodEnd)</f>
        <v>0</v>
      </c>
      <c r="H29" s="549" t="s">
        <v>2350</v>
      </c>
      <c r="AX29" s="535" t="s">
        <v>2351</v>
      </c>
    </row>
    <row r="30" spans="1:50" ht="11.25">
      <c r="A30" s="521" t="s">
        <v>2352</v>
      </c>
      <c r="D30" s="552"/>
      <c r="E30" s="553"/>
      <c r="F30" s="553"/>
      <c r="AX30" s="535" t="s">
        <v>2353</v>
      </c>
    </row>
    <row r="31" spans="1:50" ht="12.75">
      <c r="A31" s="521" t="s">
        <v>2354</v>
      </c>
      <c r="D31" s="502"/>
      <c r="E31" s="548"/>
      <c r="F31" s="548"/>
      <c r="H31" s="554"/>
      <c r="AX31" s="535" t="s">
        <v>2355</v>
      </c>
    </row>
    <row r="32" spans="1:50" ht="11.25">
      <c r="A32" s="521" t="s">
        <v>2356</v>
      </c>
      <c r="D32" s="550" t="s">
        <v>2357</v>
      </c>
      <c r="E32" s="555"/>
      <c r="F32" s="555"/>
      <c r="H32" s="556" t="s">
        <v>2358</v>
      </c>
      <c r="AX32" s="535" t="s">
        <v>2359</v>
      </c>
    </row>
    <row r="33" spans="1:50" ht="11.25">
      <c r="A33" s="521" t="s">
        <v>2360</v>
      </c>
      <c r="AX33" s="535" t="s">
        <v>2361</v>
      </c>
    </row>
    <row r="34" spans="1:50" ht="11.25">
      <c r="A34" s="521" t="s">
        <v>2362</v>
      </c>
      <c r="AX34" s="535" t="s">
        <v>2363</v>
      </c>
    </row>
    <row r="35" spans="1:50" ht="11.25">
      <c r="A35" s="521" t="s">
        <v>2364</v>
      </c>
      <c r="AX35" s="535" t="s">
        <v>2365</v>
      </c>
    </row>
    <row r="36" spans="1:50" ht="11.25">
      <c r="A36" s="521" t="s">
        <v>2366</v>
      </c>
      <c r="AX36" s="535" t="s">
        <v>2367</v>
      </c>
    </row>
    <row r="37" spans="1:50" ht="11.25">
      <c r="A37" s="521" t="s">
        <v>2368</v>
      </c>
      <c r="AX37" s="535" t="s">
        <v>2369</v>
      </c>
    </row>
    <row r="38" spans="1:50" ht="11.25">
      <c r="A38" s="521" t="s">
        <v>2370</v>
      </c>
      <c r="AX38" s="535" t="s">
        <v>2371</v>
      </c>
    </row>
    <row r="39" spans="1:50" ht="11.25">
      <c r="A39" s="521" t="s">
        <v>2372</v>
      </c>
      <c r="AX39" s="535" t="s">
        <v>2373</v>
      </c>
    </row>
    <row r="40" spans="1:50" ht="11.25">
      <c r="A40" s="521" t="s">
        <v>2374</v>
      </c>
      <c r="AX40" s="535" t="s">
        <v>2375</v>
      </c>
    </row>
    <row r="41" spans="1:50" ht="11.25">
      <c r="A41" s="521" t="s">
        <v>2376</v>
      </c>
      <c r="AX41" s="535" t="s">
        <v>2377</v>
      </c>
    </row>
    <row r="42" spans="1:50" ht="11.25">
      <c r="A42" s="521" t="s">
        <v>2378</v>
      </c>
      <c r="AX42" s="535" t="s">
        <v>2379</v>
      </c>
    </row>
    <row r="43" spans="1:50" ht="11.25">
      <c r="A43" s="521" t="s">
        <v>2380</v>
      </c>
      <c r="AX43" s="535" t="s">
        <v>2381</v>
      </c>
    </row>
    <row r="44" spans="1:50" ht="11.25">
      <c r="A44" s="521" t="s">
        <v>2382</v>
      </c>
      <c r="AX44" s="535" t="s">
        <v>2383</v>
      </c>
    </row>
    <row r="45" spans="1:50" ht="11.25">
      <c r="A45" s="521" t="s">
        <v>2384</v>
      </c>
      <c r="AX45" s="535" t="s">
        <v>2385</v>
      </c>
    </row>
    <row r="46" spans="1:50" ht="11.25">
      <c r="A46" s="521" t="s">
        <v>2386</v>
      </c>
      <c r="AX46" s="535" t="s">
        <v>2387</v>
      </c>
    </row>
    <row r="47" spans="1:50" ht="11.25">
      <c r="A47" s="521" t="s">
        <v>2388</v>
      </c>
      <c r="AX47" s="535" t="s">
        <v>2389</v>
      </c>
    </row>
    <row r="48" spans="1:50" ht="11.25">
      <c r="A48" s="521" t="s">
        <v>2390</v>
      </c>
      <c r="AX48" s="535" t="s">
        <v>2391</v>
      </c>
    </row>
    <row r="49" spans="1:50" ht="11.25">
      <c r="A49" s="521" t="s">
        <v>2392</v>
      </c>
      <c r="AX49" s="535" t="s">
        <v>2393</v>
      </c>
    </row>
    <row r="50" spans="1:50" ht="11.25">
      <c r="A50" s="521" t="s">
        <v>2394</v>
      </c>
      <c r="AX50" s="535" t="s">
        <v>2395</v>
      </c>
    </row>
    <row r="51" spans="1:50" ht="11.25">
      <c r="A51" s="521" t="s">
        <v>2396</v>
      </c>
      <c r="AX51" s="535" t="s">
        <v>2397</v>
      </c>
    </row>
    <row r="52" spans="1:50" ht="11.25">
      <c r="A52" s="521" t="s">
        <v>2398</v>
      </c>
      <c r="AX52" s="535" t="s">
        <v>2399</v>
      </c>
    </row>
    <row r="53" spans="1:50" ht="11.25">
      <c r="A53" s="521" t="s">
        <v>2400</v>
      </c>
      <c r="AX53" s="535" t="s">
        <v>2401</v>
      </c>
    </row>
    <row r="54" spans="1:50" ht="11.25">
      <c r="A54" s="521" t="s">
        <v>2402</v>
      </c>
      <c r="AX54" s="535" t="s">
        <v>2403</v>
      </c>
    </row>
    <row r="55" spans="1:50" ht="11.25">
      <c r="A55" s="521" t="s">
        <v>2404</v>
      </c>
      <c r="AX55" s="535" t="s">
        <v>2405</v>
      </c>
    </row>
    <row r="56" spans="1:50" ht="11.25">
      <c r="A56" s="521" t="s">
        <v>2406</v>
      </c>
      <c r="AX56" s="535" t="s">
        <v>2407</v>
      </c>
    </row>
    <row r="57" spans="1:50" ht="11.25">
      <c r="A57" s="521" t="s">
        <v>2408</v>
      </c>
      <c r="AX57" s="535" t="s">
        <v>2409</v>
      </c>
    </row>
    <row r="58" spans="1:50" ht="11.25">
      <c r="A58" s="521" t="s">
        <v>2410</v>
      </c>
      <c r="AX58" s="535" t="s">
        <v>2411</v>
      </c>
    </row>
    <row r="59" spans="1:50" ht="11.25">
      <c r="A59" s="521" t="s">
        <v>2412</v>
      </c>
      <c r="AX59" s="535" t="s">
        <v>2413</v>
      </c>
    </row>
    <row r="60" spans="1:50" ht="11.25">
      <c r="A60" s="521" t="s">
        <v>2414</v>
      </c>
      <c r="AX60" s="535" t="s">
        <v>2415</v>
      </c>
    </row>
    <row r="61" spans="1:50" ht="11.25">
      <c r="A61" s="521" t="s">
        <v>2416</v>
      </c>
      <c r="AX61" s="535" t="s">
        <v>2417</v>
      </c>
    </row>
    <row r="62" ht="11.25">
      <c r="A62" s="521" t="s">
        <v>2418</v>
      </c>
    </row>
    <row r="63" ht="11.25">
      <c r="A63" s="521" t="s">
        <v>2419</v>
      </c>
    </row>
    <row r="64" ht="11.25">
      <c r="A64" s="521" t="s">
        <v>2420</v>
      </c>
    </row>
    <row r="65" ht="11.25">
      <c r="A65" s="521" t="s">
        <v>2421</v>
      </c>
    </row>
    <row r="66" ht="11.25">
      <c r="A66" s="521" t="s">
        <v>2422</v>
      </c>
    </row>
    <row r="67" ht="11.25">
      <c r="A67" s="521" t="s">
        <v>2423</v>
      </c>
    </row>
    <row r="68" ht="11.25">
      <c r="A68" s="521" t="s">
        <v>2424</v>
      </c>
    </row>
    <row r="69" ht="11.25">
      <c r="A69" s="521" t="s">
        <v>2425</v>
      </c>
    </row>
    <row r="70" ht="11.25">
      <c r="A70" s="521" t="s">
        <v>2426</v>
      </c>
    </row>
    <row r="71" ht="11.25">
      <c r="A71" s="521" t="s">
        <v>2427</v>
      </c>
    </row>
    <row r="72" ht="11.25">
      <c r="A72" s="521" t="s">
        <v>2428</v>
      </c>
    </row>
    <row r="73" ht="11.25">
      <c r="A73" s="521" t="s">
        <v>2429</v>
      </c>
    </row>
    <row r="74" ht="11.25">
      <c r="A74" s="521" t="s">
        <v>2430</v>
      </c>
    </row>
    <row r="75" ht="11.25">
      <c r="A75" s="521" t="s">
        <v>2431</v>
      </c>
    </row>
    <row r="76" ht="11.25">
      <c r="A76" s="521" t="s">
        <v>2432</v>
      </c>
    </row>
    <row r="77" ht="11.25">
      <c r="A77" s="521" t="s">
        <v>2433</v>
      </c>
    </row>
    <row r="78" ht="11.25">
      <c r="A78" s="521" t="s">
        <v>2434</v>
      </c>
    </row>
    <row r="79" ht="11.25">
      <c r="A79" s="521" t="s">
        <v>2435</v>
      </c>
    </row>
    <row r="80" ht="11.25">
      <c r="A80" s="521" t="s">
        <v>2436</v>
      </c>
    </row>
    <row r="81" ht="11.25">
      <c r="A81" s="521" t="s">
        <v>2437</v>
      </c>
    </row>
    <row r="82" ht="11.25">
      <c r="A82" s="521" t="s">
        <v>2438</v>
      </c>
    </row>
    <row r="83" ht="11.25">
      <c r="A83" s="521" t="s">
        <v>2439</v>
      </c>
    </row>
    <row r="84" ht="11.25">
      <c r="A84" s="521" t="s">
        <v>2440</v>
      </c>
    </row>
    <row r="85" ht="11.25">
      <c r="A85" s="521" t="s">
        <v>2441</v>
      </c>
    </row>
    <row r="86" ht="11.25">
      <c r="A86" s="521" t="s">
        <v>2442</v>
      </c>
    </row>
    <row r="87" ht="11.25">
      <c r="A87" s="521" t="s">
        <v>2443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workbookViewId="0" topLeftCell="A1">
      <selection activeCell="A1" sqref="A1"/>
    </sheetView>
  </sheetViews>
  <sheetFormatPr defaultColWidth="9.140625" defaultRowHeight="11.25"/>
  <cols>
    <col min="1" max="2" width="10.00390625" style="0" customWidth="1"/>
    <col min="4" max="4" width="11.140625" style="0" customWidth="1"/>
    <col min="5" max="5" width="16.57421875" style="0" customWidth="1"/>
    <col min="6" max="6" width="16.28125" style="0" customWidth="1"/>
    <col min="7" max="7" width="19.140625" style="0" customWidth="1"/>
    <col min="8" max="12" width="10.00390625" style="0" customWidth="1"/>
    <col min="13" max="13" width="26.7109375" style="0" customWidth="1"/>
    <col min="14" max="18" width="10.00390625" style="0" customWidth="1"/>
    <col min="19" max="19" width="9.8515625" style="0" customWidth="1"/>
    <col min="20" max="22" width="10.00390625" style="0" customWidth="1"/>
    <col min="23" max="23" width="115.7109375" style="0" customWidth="1"/>
    <col min="24" max="24" width="10.00390625" style="0" customWidth="1"/>
    <col min="38" max="39" width="115.7109375" style="0" customWidth="1"/>
  </cols>
  <sheetData>
    <row r="2" s="557" customFormat="1" ht="16.5" customHeight="1">
      <c r="A2" s="557" t="s">
        <v>2444</v>
      </c>
    </row>
    <row r="4" spans="3:5" s="471" customFormat="1" ht="16.5" customHeight="1">
      <c r="C4" s="558"/>
      <c r="D4" s="479"/>
      <c r="E4" s="559"/>
    </row>
    <row r="7" s="557" customFormat="1" ht="16.5" customHeight="1">
      <c r="A7" s="557" t="s">
        <v>2445</v>
      </c>
    </row>
    <row r="8" spans="7:13" ht="16.5" customHeight="1">
      <c r="G8" s="560"/>
      <c r="H8" s="560"/>
      <c r="I8" s="560"/>
      <c r="M8" s="6"/>
    </row>
    <row r="9" spans="1:19" s="201" customFormat="1" ht="16.5" customHeight="1">
      <c r="A9" s="232"/>
      <c r="C9" s="208"/>
      <c r="D9" s="224">
        <v>1</v>
      </c>
      <c r="E9" s="561"/>
      <c r="F9" s="562"/>
      <c r="G9" s="563" t="s">
        <v>34</v>
      </c>
      <c r="H9" s="224"/>
      <c r="I9" s="224">
        <v>1</v>
      </c>
      <c r="J9" s="564"/>
      <c r="K9" s="359" t="s">
        <v>34</v>
      </c>
      <c r="L9" s="228"/>
      <c r="M9" s="228" t="s">
        <v>89</v>
      </c>
      <c r="N9" s="565"/>
      <c r="O9" s="359" t="s">
        <v>34</v>
      </c>
      <c r="P9" s="228"/>
      <c r="Q9" s="228" t="s">
        <v>89</v>
      </c>
      <c r="R9" s="566"/>
      <c r="S9" s="240"/>
    </row>
    <row r="10" spans="1:19" s="201" customFormat="1" ht="16.5" customHeight="1">
      <c r="A10" s="232"/>
      <c r="C10" s="208"/>
      <c r="D10" s="224"/>
      <c r="E10" s="561"/>
      <c r="F10" s="562"/>
      <c r="G10" s="563"/>
      <c r="H10" s="563"/>
      <c r="I10" s="563"/>
      <c r="J10" s="564"/>
      <c r="K10" s="359"/>
      <c r="L10" s="359"/>
      <c r="M10" s="359"/>
      <c r="N10" s="565"/>
      <c r="O10" s="359"/>
      <c r="P10" s="241"/>
      <c r="Q10" s="242"/>
      <c r="R10" s="242" t="s">
        <v>2446</v>
      </c>
      <c r="S10" s="243"/>
    </row>
    <row r="11" spans="1:19" s="201" customFormat="1" ht="16.5" customHeight="1">
      <c r="A11" s="232"/>
      <c r="C11" s="208"/>
      <c r="D11" s="224"/>
      <c r="E11" s="561"/>
      <c r="F11" s="562"/>
      <c r="G11" s="563"/>
      <c r="H11" s="563"/>
      <c r="I11" s="563"/>
      <c r="J11" s="564"/>
      <c r="K11" s="359"/>
      <c r="L11" s="244"/>
      <c r="M11" s="242"/>
      <c r="N11" s="242" t="s">
        <v>2447</v>
      </c>
      <c r="O11" s="242"/>
      <c r="P11" s="242"/>
      <c r="Q11" s="242"/>
      <c r="R11" s="242"/>
      <c r="S11" s="243"/>
    </row>
    <row r="12" spans="1:19" s="201" customFormat="1" ht="17.25" customHeight="1">
      <c r="A12" s="232"/>
      <c r="C12" s="208"/>
      <c r="D12" s="224"/>
      <c r="E12" s="561"/>
      <c r="F12" s="562"/>
      <c r="G12" s="563"/>
      <c r="H12" s="244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3"/>
    </row>
    <row r="13" ht="16.5" customHeight="1"/>
    <row r="14" spans="1:19" ht="16.5" customHeight="1">
      <c r="A14" s="232"/>
      <c r="B14" s="201"/>
      <c r="C14" s="208"/>
      <c r="D14" s="227"/>
      <c r="E14" s="567"/>
      <c r="F14" s="568"/>
      <c r="G14" s="249"/>
      <c r="H14" s="224"/>
      <c r="I14" s="224">
        <v>1</v>
      </c>
      <c r="J14" s="564"/>
      <c r="K14" s="359" t="s">
        <v>34</v>
      </c>
      <c r="L14" s="228"/>
      <c r="M14" s="228" t="s">
        <v>89</v>
      </c>
      <c r="N14" s="565"/>
      <c r="O14" s="359" t="s">
        <v>34</v>
      </c>
      <c r="P14" s="228"/>
      <c r="Q14" s="228" t="s">
        <v>89</v>
      </c>
      <c r="R14" s="566"/>
      <c r="S14" s="240"/>
    </row>
    <row r="15" spans="1:19" ht="16.5" customHeight="1">
      <c r="A15" s="232"/>
      <c r="B15" s="201"/>
      <c r="C15" s="208"/>
      <c r="D15" s="227"/>
      <c r="E15" s="567"/>
      <c r="F15" s="568"/>
      <c r="G15" s="249"/>
      <c r="H15" s="224"/>
      <c r="I15" s="224"/>
      <c r="J15" s="564"/>
      <c r="K15" s="359"/>
      <c r="L15" s="228"/>
      <c r="M15" s="228"/>
      <c r="N15" s="565"/>
      <c r="O15" s="359"/>
      <c r="P15" s="241"/>
      <c r="Q15" s="242"/>
      <c r="R15" s="242" t="s">
        <v>2446</v>
      </c>
      <c r="S15" s="243"/>
    </row>
    <row r="16" spans="1:19" ht="16.5" customHeight="1">
      <c r="A16" s="232"/>
      <c r="B16" s="201"/>
      <c r="C16" s="208"/>
      <c r="D16" s="227"/>
      <c r="E16" s="567"/>
      <c r="F16" s="568"/>
      <c r="G16" s="249"/>
      <c r="H16" s="224"/>
      <c r="I16" s="224"/>
      <c r="J16" s="564"/>
      <c r="K16" s="359"/>
      <c r="L16" s="244"/>
      <c r="M16" s="242"/>
      <c r="N16" s="242" t="s">
        <v>2447</v>
      </c>
      <c r="O16" s="242"/>
      <c r="P16" s="242"/>
      <c r="Q16" s="242"/>
      <c r="R16" s="242"/>
      <c r="S16" s="243"/>
    </row>
    <row r="17" spans="1:19" ht="16.5" customHeight="1">
      <c r="A17" s="232"/>
      <c r="B17" s="201"/>
      <c r="C17" s="208"/>
      <c r="D17" s="227"/>
      <c r="E17" s="567"/>
      <c r="F17" s="568"/>
      <c r="G17" s="249"/>
      <c r="H17" s="244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3"/>
    </row>
    <row r="18" ht="16.5" customHeight="1"/>
    <row r="19" spans="1:3" s="557" customFormat="1" ht="16.5" customHeight="1">
      <c r="A19" s="557" t="s">
        <v>2448</v>
      </c>
      <c r="C19" s="557" t="s">
        <v>89</v>
      </c>
    </row>
    <row r="25" spans="15:23" ht="16.5" customHeight="1">
      <c r="O25" s="400" t="s">
        <v>2449</v>
      </c>
      <c r="P25" s="400"/>
      <c r="Q25" s="400"/>
      <c r="R25" s="401" t="s">
        <v>2450</v>
      </c>
      <c r="S25" s="401"/>
      <c r="T25" s="401"/>
      <c r="U25" s="278" t="s">
        <v>191</v>
      </c>
      <c r="W25" s="275"/>
    </row>
    <row r="26" spans="15:23" ht="16.5" customHeight="1">
      <c r="O26" s="569" t="s">
        <v>2451</v>
      </c>
      <c r="P26" s="569" t="s">
        <v>193</v>
      </c>
      <c r="Q26" s="569"/>
      <c r="R26" s="401"/>
      <c r="S26" s="401"/>
      <c r="T26" s="401"/>
      <c r="U26" s="278"/>
      <c r="W26" s="275"/>
    </row>
    <row r="27" spans="15:23" ht="37.5" customHeight="1">
      <c r="O27" s="569"/>
      <c r="P27" s="570" t="s">
        <v>2452</v>
      </c>
      <c r="Q27" s="570" t="s">
        <v>2453</v>
      </c>
      <c r="R27" s="402" t="s">
        <v>198</v>
      </c>
      <c r="S27" s="402" t="s">
        <v>199</v>
      </c>
      <c r="T27" s="402"/>
      <c r="U27" s="278"/>
      <c r="W27" s="275"/>
    </row>
    <row r="28" spans="7:36" ht="16.5" customHeight="1">
      <c r="G28" s="286"/>
      <c r="H28" s="286"/>
      <c r="I28" s="286"/>
      <c r="J28" s="286"/>
      <c r="K28" s="286"/>
      <c r="L28" s="571"/>
      <c r="M28" s="572" t="s">
        <v>95</v>
      </c>
      <c r="N28" s="573"/>
      <c r="O28" s="574"/>
      <c r="P28" s="574"/>
      <c r="Q28" s="574"/>
      <c r="R28" s="574"/>
      <c r="S28" s="574"/>
      <c r="T28" s="574"/>
      <c r="U28" s="574"/>
      <c r="V28" s="571"/>
      <c r="W28" s="571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</row>
    <row r="29" spans="1:34" s="135" customFormat="1" ht="22.5" customHeight="1">
      <c r="A29" s="339">
        <v>1</v>
      </c>
      <c r="B29" s="340"/>
      <c r="C29" s="340"/>
      <c r="D29" s="340"/>
      <c r="E29" s="326"/>
      <c r="F29" s="339"/>
      <c r="G29" s="339"/>
      <c r="H29" s="339"/>
      <c r="I29" s="267"/>
      <c r="J29" s="286"/>
      <c r="K29" s="286"/>
      <c r="L29" s="347" t="e">
        <f>#N/A</f>
        <v>#VALUE!</v>
      </c>
      <c r="M29" s="444" t="s">
        <v>112</v>
      </c>
      <c r="N29" s="575"/>
      <c r="O29" s="254"/>
      <c r="P29" s="254"/>
      <c r="Q29" s="254"/>
      <c r="R29" s="254"/>
      <c r="S29" s="254"/>
      <c r="T29" s="254"/>
      <c r="U29" s="254"/>
      <c r="V29" s="254"/>
      <c r="W29" s="345" t="s">
        <v>200</v>
      </c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s="135" customFormat="1" ht="22.5" customHeight="1">
      <c r="A30" s="339"/>
      <c r="B30" s="339">
        <v>1</v>
      </c>
      <c r="C30" s="340"/>
      <c r="D30" s="340"/>
      <c r="E30" s="339"/>
      <c r="F30" s="339"/>
      <c r="G30" s="339"/>
      <c r="H30" s="339"/>
      <c r="I30" s="156"/>
      <c r="J30" s="346"/>
      <c r="L30" s="347" t="e">
        <f>#N/A</f>
        <v>#NAME?</v>
      </c>
      <c r="M30" s="348" t="s">
        <v>84</v>
      </c>
      <c r="N30" s="349"/>
      <c r="O30" s="254"/>
      <c r="P30" s="254"/>
      <c r="Q30" s="254"/>
      <c r="R30" s="254"/>
      <c r="S30" s="254"/>
      <c r="T30" s="254"/>
      <c r="U30" s="254"/>
      <c r="V30" s="254"/>
      <c r="W30" s="255" t="s">
        <v>201</v>
      </c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s="135" customFormat="1" ht="45" customHeight="1">
      <c r="A31" s="339"/>
      <c r="B31" s="339"/>
      <c r="C31" s="339">
        <v>1</v>
      </c>
      <c r="D31" s="340"/>
      <c r="E31" s="339"/>
      <c r="F31" s="339"/>
      <c r="G31" s="339"/>
      <c r="H31" s="339"/>
      <c r="I31" s="350"/>
      <c r="J31" s="346"/>
      <c r="K31" s="148"/>
      <c r="L31" s="347" t="e">
        <f>#N/A</f>
        <v>#NAME?</v>
      </c>
      <c r="M31" s="351" t="s">
        <v>216</v>
      </c>
      <c r="N31" s="349"/>
      <c r="O31" s="254"/>
      <c r="P31" s="254"/>
      <c r="Q31" s="254"/>
      <c r="R31" s="254"/>
      <c r="S31" s="254"/>
      <c r="T31" s="254"/>
      <c r="U31" s="254"/>
      <c r="V31" s="254"/>
      <c r="W31" s="255" t="s">
        <v>217</v>
      </c>
      <c r="X31" s="139"/>
      <c r="Y31" s="139"/>
      <c r="Z31" s="139"/>
      <c r="AA31" s="137"/>
      <c r="AB31" s="139"/>
      <c r="AC31" s="139"/>
      <c r="AD31" s="139"/>
      <c r="AE31" s="139"/>
      <c r="AF31" s="139"/>
      <c r="AG31" s="139"/>
      <c r="AH31" s="139"/>
    </row>
    <row r="32" spans="1:34" s="135" customFormat="1" ht="33.75" customHeight="1">
      <c r="A32" s="339"/>
      <c r="B32" s="339"/>
      <c r="C32" s="339"/>
      <c r="D32" s="339">
        <v>1</v>
      </c>
      <c r="E32" s="339"/>
      <c r="F32" s="339"/>
      <c r="G32" s="339"/>
      <c r="H32" s="339"/>
      <c r="I32" s="147"/>
      <c r="J32" s="346"/>
      <c r="K32" s="148"/>
      <c r="L32" s="347" t="e">
        <f>#N/A</f>
        <v>#NAME?</v>
      </c>
      <c r="M32" s="352" t="s">
        <v>202</v>
      </c>
      <c r="N32" s="349"/>
      <c r="O32" s="240"/>
      <c r="P32" s="240"/>
      <c r="Q32" s="240"/>
      <c r="R32" s="240"/>
      <c r="S32" s="240"/>
      <c r="T32" s="240"/>
      <c r="U32" s="240"/>
      <c r="V32" s="240"/>
      <c r="W32" s="255" t="s">
        <v>203</v>
      </c>
      <c r="X32" s="139"/>
      <c r="Y32" s="139"/>
      <c r="Z32" s="139"/>
      <c r="AA32" s="137"/>
      <c r="AB32" s="139"/>
      <c r="AC32" s="139"/>
      <c r="AD32" s="139"/>
      <c r="AE32" s="139"/>
      <c r="AF32" s="139"/>
      <c r="AG32" s="139"/>
      <c r="AH32" s="139"/>
    </row>
    <row r="33" spans="1:34" s="135" customFormat="1" ht="33.75" customHeight="1">
      <c r="A33" s="339"/>
      <c r="B33" s="339"/>
      <c r="C33" s="339"/>
      <c r="D33" s="339"/>
      <c r="E33" s="339">
        <v>1</v>
      </c>
      <c r="F33" s="339"/>
      <c r="G33" s="339"/>
      <c r="H33" s="339"/>
      <c r="I33" s="147"/>
      <c r="J33" s="147"/>
      <c r="K33" s="148"/>
      <c r="L33" s="347" t="e">
        <f>#N/A</f>
        <v>#NAME?</v>
      </c>
      <c r="M33" s="353" t="s">
        <v>204</v>
      </c>
      <c r="N33" s="255"/>
      <c r="O33" s="354"/>
      <c r="P33" s="354"/>
      <c r="Q33" s="354"/>
      <c r="R33" s="354"/>
      <c r="S33" s="354"/>
      <c r="T33" s="354"/>
      <c r="U33" s="354"/>
      <c r="V33" s="354"/>
      <c r="W33" s="255" t="s">
        <v>206</v>
      </c>
      <c r="X33" s="139"/>
      <c r="Y33" s="137" t="e">
        <f>#N/A</f>
        <v>#VALUE!</v>
      </c>
      <c r="Z33" s="139"/>
      <c r="AA33" s="137"/>
      <c r="AB33" s="139"/>
      <c r="AC33" s="139"/>
      <c r="AD33" s="139"/>
      <c r="AE33" s="139"/>
      <c r="AF33" s="139"/>
      <c r="AG33" s="139"/>
      <c r="AH33" s="139"/>
    </row>
    <row r="34" spans="1:34" s="135" customFormat="1" ht="66" customHeight="1">
      <c r="A34" s="339"/>
      <c r="B34" s="339"/>
      <c r="C34" s="339"/>
      <c r="D34" s="339"/>
      <c r="E34" s="339"/>
      <c r="F34" s="340">
        <v>1</v>
      </c>
      <c r="G34" s="340"/>
      <c r="H34" s="340"/>
      <c r="I34" s="147"/>
      <c r="J34" s="147"/>
      <c r="K34" s="350"/>
      <c r="L34" s="347" t="e">
        <f>#N/A</f>
        <v>#NAME?</v>
      </c>
      <c r="M34" s="355"/>
      <c r="N34" s="226"/>
      <c r="O34" s="356"/>
      <c r="P34" s="357"/>
      <c r="Q34" s="357"/>
      <c r="R34" s="358"/>
      <c r="S34" s="359" t="s">
        <v>83</v>
      </c>
      <c r="T34" s="358"/>
      <c r="U34" s="359" t="s">
        <v>34</v>
      </c>
      <c r="V34" s="360"/>
      <c r="W34" s="361" t="s">
        <v>207</v>
      </c>
      <c r="X34" s="139" t="e">
        <f>#N/A</f>
        <v>#VALUE!</v>
      </c>
      <c r="Y34" s="139"/>
      <c r="Z34" s="137">
        <f>IF(M34="","",M34)</f>
        <v>0</v>
      </c>
      <c r="AA34" s="137"/>
      <c r="AB34" s="137"/>
      <c r="AC34" s="137"/>
      <c r="AD34" s="139"/>
      <c r="AE34" s="139"/>
      <c r="AF34" s="139"/>
      <c r="AG34" s="139"/>
      <c r="AH34" s="139"/>
    </row>
    <row r="35" spans="1:34" s="135" customFormat="1" ht="14.25" customHeight="1" hidden="1">
      <c r="A35" s="339"/>
      <c r="B35" s="339"/>
      <c r="C35" s="339"/>
      <c r="D35" s="339"/>
      <c r="E35" s="339"/>
      <c r="F35" s="340"/>
      <c r="G35" s="340"/>
      <c r="H35" s="340"/>
      <c r="I35" s="147"/>
      <c r="J35" s="147"/>
      <c r="K35" s="350"/>
      <c r="L35" s="363"/>
      <c r="M35" s="364"/>
      <c r="N35" s="226"/>
      <c r="O35" s="365"/>
      <c r="P35" s="366"/>
      <c r="Q35" s="367">
        <f>R34&amp;"-"&amp;T34</f>
        <v>0</v>
      </c>
      <c r="R35" s="358"/>
      <c r="S35" s="359"/>
      <c r="T35" s="358"/>
      <c r="U35" s="359"/>
      <c r="V35" s="360"/>
      <c r="W35" s="361"/>
      <c r="X35" s="139"/>
      <c r="Y35" s="139"/>
      <c r="Z35" s="139"/>
      <c r="AA35" s="137"/>
      <c r="AB35" s="139"/>
      <c r="AC35" s="139"/>
      <c r="AD35" s="139"/>
      <c r="AE35" s="139"/>
      <c r="AF35" s="139"/>
      <c r="AG35" s="139"/>
      <c r="AH35" s="139"/>
    </row>
    <row r="36" spans="1:35" ht="15" customHeight="1">
      <c r="A36" s="339"/>
      <c r="B36" s="339"/>
      <c r="C36" s="339"/>
      <c r="D36" s="339"/>
      <c r="E36" s="339"/>
      <c r="F36" s="340"/>
      <c r="G36" s="340"/>
      <c r="H36" s="340"/>
      <c r="I36" s="147"/>
      <c r="J36" s="147"/>
      <c r="K36" s="368"/>
      <c r="L36" s="369"/>
      <c r="M36" s="370" t="s">
        <v>208</v>
      </c>
      <c r="N36" s="371"/>
      <c r="O36" s="372"/>
      <c r="P36" s="372"/>
      <c r="Q36" s="372"/>
      <c r="R36" s="371"/>
      <c r="S36" s="170"/>
      <c r="T36" s="170"/>
      <c r="U36" s="170"/>
      <c r="V36" s="373"/>
      <c r="W36" s="361"/>
      <c r="X36" s="374"/>
      <c r="Y36" s="374"/>
      <c r="Z36" s="374"/>
      <c r="AA36" s="137"/>
      <c r="AB36" s="374"/>
      <c r="AC36" s="139"/>
      <c r="AD36" s="139"/>
      <c r="AE36" s="139"/>
      <c r="AF36" s="139"/>
      <c r="AG36" s="139"/>
      <c r="AH36" s="139"/>
      <c r="AI36" s="135"/>
    </row>
    <row r="37" spans="1:34" ht="15" customHeight="1">
      <c r="A37" s="339"/>
      <c r="B37" s="339"/>
      <c r="C37" s="339"/>
      <c r="D37" s="339"/>
      <c r="E37" s="340"/>
      <c r="F37" s="339"/>
      <c r="G37" s="339"/>
      <c r="H37" s="339"/>
      <c r="I37" s="147"/>
      <c r="J37" s="375"/>
      <c r="K37" s="368"/>
      <c r="L37" s="369"/>
      <c r="M37" s="376" t="s">
        <v>209</v>
      </c>
      <c r="N37" s="371"/>
      <c r="O37" s="372"/>
      <c r="P37" s="372"/>
      <c r="Q37" s="372"/>
      <c r="R37" s="371"/>
      <c r="S37" s="170"/>
      <c r="T37" s="170"/>
      <c r="U37" s="371"/>
      <c r="V37" s="170"/>
      <c r="W37" s="373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</row>
    <row r="38" spans="1:34" ht="15" customHeight="1">
      <c r="A38" s="339"/>
      <c r="B38" s="339"/>
      <c r="C38" s="339"/>
      <c r="D38" s="340"/>
      <c r="E38" s="377"/>
      <c r="F38" s="339"/>
      <c r="G38" s="339"/>
      <c r="H38" s="339"/>
      <c r="I38" s="368"/>
      <c r="J38" s="375"/>
      <c r="K38" s="286"/>
      <c r="L38" s="369"/>
      <c r="M38" s="378" t="s">
        <v>210</v>
      </c>
      <c r="N38" s="371"/>
      <c r="O38" s="372"/>
      <c r="P38" s="372"/>
      <c r="Q38" s="372"/>
      <c r="R38" s="371"/>
      <c r="S38" s="170"/>
      <c r="T38" s="170"/>
      <c r="U38" s="371"/>
      <c r="V38" s="170"/>
      <c r="W38" s="373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</row>
    <row r="39" spans="1:34" ht="15" customHeight="1">
      <c r="A39" s="339"/>
      <c r="B39" s="339"/>
      <c r="C39" s="340"/>
      <c r="D39" s="340"/>
      <c r="E39" s="377"/>
      <c r="F39" s="339"/>
      <c r="G39" s="339"/>
      <c r="H39" s="339"/>
      <c r="I39" s="368"/>
      <c r="J39" s="375"/>
      <c r="K39" s="286"/>
      <c r="L39" s="369"/>
      <c r="M39" s="389" t="s">
        <v>218</v>
      </c>
      <c r="N39" s="170"/>
      <c r="O39" s="389"/>
      <c r="P39" s="389"/>
      <c r="Q39" s="389"/>
      <c r="R39" s="371"/>
      <c r="S39" s="170"/>
      <c r="T39" s="170"/>
      <c r="U39" s="371"/>
      <c r="V39" s="170"/>
      <c r="W39" s="373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</row>
    <row r="40" spans="1:34" ht="15" customHeight="1">
      <c r="A40" s="339"/>
      <c r="B40" s="340"/>
      <c r="C40" s="377"/>
      <c r="D40" s="377"/>
      <c r="E40" s="377"/>
      <c r="F40" s="339"/>
      <c r="G40" s="339"/>
      <c r="H40" s="339"/>
      <c r="I40" s="368"/>
      <c r="J40" s="375"/>
      <c r="K40" s="286"/>
      <c r="L40" s="369"/>
      <c r="M40" s="182" t="s">
        <v>107</v>
      </c>
      <c r="N40" s="170"/>
      <c r="O40" s="389"/>
      <c r="P40" s="389"/>
      <c r="Q40" s="389"/>
      <c r="R40" s="371"/>
      <c r="S40" s="170"/>
      <c r="T40" s="170"/>
      <c r="U40" s="371"/>
      <c r="V40" s="170"/>
      <c r="W40" s="373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</row>
    <row r="41" spans="1:34" ht="15" customHeight="1">
      <c r="A41" s="340"/>
      <c r="B41" s="390"/>
      <c r="C41" s="390"/>
      <c r="D41" s="390"/>
      <c r="E41" s="391"/>
      <c r="F41" s="390"/>
      <c r="G41" s="339"/>
      <c r="H41" s="339"/>
      <c r="I41" s="156"/>
      <c r="J41" s="375"/>
      <c r="K41" s="350"/>
      <c r="L41" s="369"/>
      <c r="M41" s="388" t="s">
        <v>219</v>
      </c>
      <c r="N41" s="170"/>
      <c r="O41" s="389"/>
      <c r="P41" s="389"/>
      <c r="Q41" s="389"/>
      <c r="R41" s="371"/>
      <c r="S41" s="170"/>
      <c r="T41" s="170"/>
      <c r="U41" s="371"/>
      <c r="V41" s="170"/>
      <c r="W41" s="373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</row>
    <row r="42" spans="24:36" ht="18.75" customHeight="1"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</row>
    <row r="43" spans="1:36" s="557" customFormat="1" ht="16.5" customHeight="1">
      <c r="A43" s="557" t="s">
        <v>2448</v>
      </c>
      <c r="C43" s="557" t="s">
        <v>90</v>
      </c>
      <c r="U43" s="576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</row>
    <row r="44" spans="12:36" ht="16.5" customHeight="1"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</row>
    <row r="45" spans="1:34" s="135" customFormat="1" ht="22.5" customHeight="1">
      <c r="A45" s="339">
        <v>1</v>
      </c>
      <c r="B45" s="340"/>
      <c r="C45" s="340"/>
      <c r="D45" s="340"/>
      <c r="E45" s="326"/>
      <c r="F45" s="339"/>
      <c r="G45" s="339"/>
      <c r="H45" s="339"/>
      <c r="I45" s="267"/>
      <c r="J45" s="286"/>
      <c r="K45" s="286"/>
      <c r="L45" s="347" t="e">
        <f>#N/A</f>
        <v>#VALUE!</v>
      </c>
      <c r="M45" s="444" t="s">
        <v>112</v>
      </c>
      <c r="N45" s="575"/>
      <c r="O45" s="254"/>
      <c r="P45" s="254"/>
      <c r="Q45" s="254"/>
      <c r="R45" s="254"/>
      <c r="S45" s="254"/>
      <c r="T45" s="254"/>
      <c r="U45" s="254"/>
      <c r="V45" s="254"/>
      <c r="W45" s="345" t="s">
        <v>200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</row>
    <row r="46" spans="1:34" s="135" customFormat="1" ht="22.5" customHeight="1">
      <c r="A46" s="339"/>
      <c r="B46" s="339">
        <v>1</v>
      </c>
      <c r="C46" s="340"/>
      <c r="D46" s="340"/>
      <c r="E46" s="339"/>
      <c r="F46" s="339"/>
      <c r="G46" s="339"/>
      <c r="H46" s="339"/>
      <c r="I46" s="156"/>
      <c r="J46" s="346"/>
      <c r="L46" s="347" t="e">
        <f>#N/A</f>
        <v>#NAME?</v>
      </c>
      <c r="M46" s="348" t="s">
        <v>84</v>
      </c>
      <c r="N46" s="349"/>
      <c r="O46" s="254"/>
      <c r="P46" s="254"/>
      <c r="Q46" s="254"/>
      <c r="R46" s="254"/>
      <c r="S46" s="254"/>
      <c r="T46" s="254"/>
      <c r="U46" s="254"/>
      <c r="V46" s="254"/>
      <c r="W46" s="255" t="s">
        <v>201</v>
      </c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</row>
    <row r="47" spans="1:34" s="135" customFormat="1" ht="45" customHeight="1">
      <c r="A47" s="339"/>
      <c r="B47" s="339"/>
      <c r="C47" s="339">
        <v>1</v>
      </c>
      <c r="D47" s="340"/>
      <c r="E47" s="339"/>
      <c r="F47" s="339"/>
      <c r="G47" s="339"/>
      <c r="H47" s="339"/>
      <c r="I47" s="350"/>
      <c r="J47" s="346"/>
      <c r="K47" s="148"/>
      <c r="L47" s="347" t="e">
        <f>#N/A</f>
        <v>#NAME?</v>
      </c>
      <c r="M47" s="351" t="s">
        <v>216</v>
      </c>
      <c r="N47" s="349"/>
      <c r="O47" s="254"/>
      <c r="P47" s="254"/>
      <c r="Q47" s="254"/>
      <c r="R47" s="254"/>
      <c r="S47" s="254"/>
      <c r="T47" s="254"/>
      <c r="U47" s="254"/>
      <c r="V47" s="254"/>
      <c r="W47" s="255" t="s">
        <v>217</v>
      </c>
      <c r="X47" s="139"/>
      <c r="Y47" s="139"/>
      <c r="Z47" s="139"/>
      <c r="AA47" s="137"/>
      <c r="AB47" s="139"/>
      <c r="AC47" s="139"/>
      <c r="AD47" s="139"/>
      <c r="AE47" s="139"/>
      <c r="AF47" s="139"/>
      <c r="AG47" s="139"/>
      <c r="AH47" s="139"/>
    </row>
    <row r="48" spans="1:34" s="135" customFormat="1" ht="33.75" customHeight="1">
      <c r="A48" s="339"/>
      <c r="B48" s="339"/>
      <c r="C48" s="339"/>
      <c r="D48" s="339">
        <v>1</v>
      </c>
      <c r="E48" s="339"/>
      <c r="F48" s="339"/>
      <c r="G48" s="339"/>
      <c r="H48" s="339"/>
      <c r="I48" s="147"/>
      <c r="J48" s="346"/>
      <c r="K48" s="148"/>
      <c r="L48" s="347" t="e">
        <f>#N/A</f>
        <v>#NAME?</v>
      </c>
      <c r="M48" s="352" t="s">
        <v>202</v>
      </c>
      <c r="N48" s="349"/>
      <c r="O48" s="240"/>
      <c r="P48" s="240"/>
      <c r="Q48" s="240"/>
      <c r="R48" s="240"/>
      <c r="S48" s="240"/>
      <c r="T48" s="240"/>
      <c r="U48" s="240"/>
      <c r="V48" s="240"/>
      <c r="W48" s="255" t="s">
        <v>203</v>
      </c>
      <c r="X48" s="139"/>
      <c r="Y48" s="139"/>
      <c r="Z48" s="139"/>
      <c r="AA48" s="137"/>
      <c r="AB48" s="139"/>
      <c r="AC48" s="139"/>
      <c r="AD48" s="139"/>
      <c r="AE48" s="139"/>
      <c r="AF48" s="139"/>
      <c r="AG48" s="139"/>
      <c r="AH48" s="139"/>
    </row>
    <row r="49" spans="1:34" s="135" customFormat="1" ht="33.75" customHeight="1">
      <c r="A49" s="339"/>
      <c r="B49" s="339"/>
      <c r="C49" s="339"/>
      <c r="D49" s="339"/>
      <c r="E49" s="339">
        <v>1</v>
      </c>
      <c r="F49" s="339"/>
      <c r="G49" s="339"/>
      <c r="H49" s="339"/>
      <c r="I49" s="147"/>
      <c r="J49" s="147"/>
      <c r="K49" s="148"/>
      <c r="L49" s="347" t="e">
        <f>#N/A</f>
        <v>#NAME?</v>
      </c>
      <c r="M49" s="353" t="s">
        <v>204</v>
      </c>
      <c r="N49" s="255"/>
      <c r="O49" s="354"/>
      <c r="P49" s="354"/>
      <c r="Q49" s="354"/>
      <c r="R49" s="354"/>
      <c r="S49" s="354"/>
      <c r="T49" s="354"/>
      <c r="U49" s="354"/>
      <c r="V49" s="354"/>
      <c r="W49" s="255" t="s">
        <v>206</v>
      </c>
      <c r="X49" s="139"/>
      <c r="Y49" s="137" t="e">
        <f>#N/A</f>
        <v>#VALUE!</v>
      </c>
      <c r="Z49" s="139"/>
      <c r="AA49" s="137"/>
      <c r="AB49" s="139"/>
      <c r="AC49" s="139"/>
      <c r="AD49" s="139"/>
      <c r="AE49" s="139"/>
      <c r="AF49" s="139"/>
      <c r="AG49" s="139"/>
      <c r="AH49" s="139"/>
    </row>
    <row r="50" spans="1:34" s="135" customFormat="1" ht="66" customHeight="1">
      <c r="A50" s="339"/>
      <c r="B50" s="339"/>
      <c r="C50" s="339"/>
      <c r="D50" s="339"/>
      <c r="E50" s="339"/>
      <c r="F50" s="340">
        <v>1</v>
      </c>
      <c r="G50" s="340"/>
      <c r="H50" s="340"/>
      <c r="I50" s="147"/>
      <c r="J50" s="147"/>
      <c r="K50" s="350"/>
      <c r="L50" s="347" t="e">
        <f>#N/A</f>
        <v>#NAME?</v>
      </c>
      <c r="M50" s="355"/>
      <c r="N50" s="226"/>
      <c r="O50" s="357"/>
      <c r="P50" s="357"/>
      <c r="Q50" s="357"/>
      <c r="R50" s="358"/>
      <c r="S50" s="359" t="s">
        <v>83</v>
      </c>
      <c r="T50" s="358"/>
      <c r="U50" s="359" t="s">
        <v>34</v>
      </c>
      <c r="V50" s="360"/>
      <c r="W50" s="361" t="s">
        <v>207</v>
      </c>
      <c r="X50" s="139" t="e">
        <f>#N/A</f>
        <v>#VALUE!</v>
      </c>
      <c r="Y50" s="139"/>
      <c r="Z50" s="137">
        <f>IF(M50="","",M50)</f>
        <v>0</v>
      </c>
      <c r="AA50" s="137"/>
      <c r="AB50" s="137"/>
      <c r="AC50" s="137"/>
      <c r="AD50" s="139"/>
      <c r="AE50" s="139"/>
      <c r="AF50" s="139"/>
      <c r="AG50" s="139"/>
      <c r="AH50" s="139"/>
    </row>
    <row r="51" spans="1:34" s="135" customFormat="1" ht="14.25" customHeight="1" hidden="1">
      <c r="A51" s="339"/>
      <c r="B51" s="339"/>
      <c r="C51" s="339"/>
      <c r="D51" s="339"/>
      <c r="E51" s="339"/>
      <c r="F51" s="340"/>
      <c r="G51" s="340"/>
      <c r="H51" s="340"/>
      <c r="I51" s="147"/>
      <c r="J51" s="147"/>
      <c r="K51" s="350"/>
      <c r="L51" s="363"/>
      <c r="M51" s="364"/>
      <c r="N51" s="226"/>
      <c r="O51" s="365"/>
      <c r="P51" s="366"/>
      <c r="Q51" s="367">
        <f>R50&amp;"-"&amp;T50</f>
        <v>0</v>
      </c>
      <c r="R51" s="358"/>
      <c r="S51" s="359"/>
      <c r="T51" s="358"/>
      <c r="U51" s="359"/>
      <c r="V51" s="360"/>
      <c r="W51" s="361"/>
      <c r="X51" s="139"/>
      <c r="Y51" s="139"/>
      <c r="Z51" s="139"/>
      <c r="AA51" s="137"/>
      <c r="AB51" s="139"/>
      <c r="AC51" s="139"/>
      <c r="AD51" s="139"/>
      <c r="AE51" s="139"/>
      <c r="AF51" s="139"/>
      <c r="AG51" s="139"/>
      <c r="AH51" s="139"/>
    </row>
    <row r="52" spans="1:35" ht="15" customHeight="1">
      <c r="A52" s="339"/>
      <c r="B52" s="339"/>
      <c r="C52" s="339"/>
      <c r="D52" s="339"/>
      <c r="E52" s="339"/>
      <c r="F52" s="340"/>
      <c r="G52" s="340"/>
      <c r="H52" s="340"/>
      <c r="I52" s="147"/>
      <c r="J52" s="147"/>
      <c r="K52" s="368"/>
      <c r="L52" s="369"/>
      <c r="M52" s="370" t="s">
        <v>208</v>
      </c>
      <c r="N52" s="371"/>
      <c r="O52" s="372"/>
      <c r="P52" s="372"/>
      <c r="Q52" s="372"/>
      <c r="R52" s="371"/>
      <c r="S52" s="170"/>
      <c r="T52" s="170"/>
      <c r="U52" s="170"/>
      <c r="V52" s="373"/>
      <c r="W52" s="361"/>
      <c r="X52" s="374"/>
      <c r="Y52" s="374"/>
      <c r="Z52" s="374"/>
      <c r="AA52" s="137"/>
      <c r="AB52" s="374"/>
      <c r="AC52" s="139"/>
      <c r="AD52" s="139"/>
      <c r="AE52" s="139"/>
      <c r="AF52" s="139"/>
      <c r="AG52" s="139"/>
      <c r="AH52" s="139"/>
      <c r="AI52" s="135"/>
    </row>
    <row r="53" spans="1:34" ht="15" customHeight="1">
      <c r="A53" s="339"/>
      <c r="B53" s="339"/>
      <c r="C53" s="339"/>
      <c r="D53" s="339"/>
      <c r="E53" s="340"/>
      <c r="F53" s="339"/>
      <c r="G53" s="339"/>
      <c r="H53" s="339"/>
      <c r="I53" s="147"/>
      <c r="J53" s="375"/>
      <c r="K53" s="368"/>
      <c r="L53" s="369"/>
      <c r="M53" s="376" t="s">
        <v>209</v>
      </c>
      <c r="N53" s="371"/>
      <c r="O53" s="372"/>
      <c r="P53" s="372"/>
      <c r="Q53" s="372"/>
      <c r="R53" s="371"/>
      <c r="S53" s="170"/>
      <c r="T53" s="170"/>
      <c r="U53" s="371"/>
      <c r="V53" s="170"/>
      <c r="W53" s="373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</row>
    <row r="54" spans="1:34" ht="15" customHeight="1">
      <c r="A54" s="339"/>
      <c r="B54" s="339"/>
      <c r="C54" s="339"/>
      <c r="D54" s="340"/>
      <c r="E54" s="377"/>
      <c r="F54" s="339"/>
      <c r="G54" s="339"/>
      <c r="H54" s="339"/>
      <c r="I54" s="368"/>
      <c r="J54" s="375"/>
      <c r="K54" s="286"/>
      <c r="L54" s="369"/>
      <c r="M54" s="378" t="s">
        <v>210</v>
      </c>
      <c r="N54" s="371"/>
      <c r="O54" s="372"/>
      <c r="P54" s="372"/>
      <c r="Q54" s="372"/>
      <c r="R54" s="371"/>
      <c r="S54" s="170"/>
      <c r="T54" s="170"/>
      <c r="U54" s="371"/>
      <c r="V54" s="170"/>
      <c r="W54" s="373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</row>
    <row r="55" spans="1:34" ht="15" customHeight="1">
      <c r="A55" s="339"/>
      <c r="B55" s="339"/>
      <c r="C55" s="340"/>
      <c r="D55" s="340"/>
      <c r="E55" s="377"/>
      <c r="F55" s="339"/>
      <c r="G55" s="339"/>
      <c r="H55" s="339"/>
      <c r="I55" s="368"/>
      <c r="J55" s="375"/>
      <c r="K55" s="286"/>
      <c r="L55" s="369"/>
      <c r="M55" s="389" t="s">
        <v>218</v>
      </c>
      <c r="N55" s="170"/>
      <c r="O55" s="389"/>
      <c r="P55" s="389"/>
      <c r="Q55" s="389"/>
      <c r="R55" s="371"/>
      <c r="S55" s="170"/>
      <c r="T55" s="170"/>
      <c r="U55" s="371"/>
      <c r="V55" s="170"/>
      <c r="W55" s="373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</row>
    <row r="56" spans="1:34" ht="15" customHeight="1">
      <c r="A56" s="339"/>
      <c r="B56" s="340"/>
      <c r="C56" s="377"/>
      <c r="D56" s="377"/>
      <c r="E56" s="377"/>
      <c r="F56" s="339"/>
      <c r="G56" s="339"/>
      <c r="H56" s="339"/>
      <c r="I56" s="368"/>
      <c r="J56" s="375"/>
      <c r="K56" s="286"/>
      <c r="L56" s="369"/>
      <c r="M56" s="182" t="s">
        <v>107</v>
      </c>
      <c r="N56" s="170"/>
      <c r="O56" s="389"/>
      <c r="P56" s="389"/>
      <c r="Q56" s="389"/>
      <c r="R56" s="371"/>
      <c r="S56" s="170"/>
      <c r="T56" s="170"/>
      <c r="U56" s="371"/>
      <c r="V56" s="170"/>
      <c r="W56" s="373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</row>
    <row r="57" spans="1:34" ht="15" customHeight="1">
      <c r="A57" s="340"/>
      <c r="B57" s="390"/>
      <c r="C57" s="390"/>
      <c r="D57" s="390"/>
      <c r="E57" s="391"/>
      <c r="F57" s="390"/>
      <c r="G57" s="339"/>
      <c r="H57" s="339"/>
      <c r="I57" s="156"/>
      <c r="J57" s="375"/>
      <c r="K57" s="350"/>
      <c r="L57" s="369"/>
      <c r="M57" s="388" t="s">
        <v>219</v>
      </c>
      <c r="N57" s="170"/>
      <c r="O57" s="389"/>
      <c r="P57" s="389"/>
      <c r="Q57" s="389"/>
      <c r="R57" s="371"/>
      <c r="S57" s="170"/>
      <c r="T57" s="170"/>
      <c r="U57" s="371"/>
      <c r="V57" s="170"/>
      <c r="W57" s="373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</row>
    <row r="58" spans="24:36" ht="18.75" customHeight="1" hidden="1"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</row>
    <row r="59" spans="1:36" s="557" customFormat="1" ht="16.5" customHeight="1" hidden="1">
      <c r="A59" s="557" t="s">
        <v>2448</v>
      </c>
      <c r="C59" s="557" t="s">
        <v>91</v>
      </c>
      <c r="V59" s="576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</row>
    <row r="60" spans="12:36" ht="16.5" customHeight="1" hidden="1"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</row>
    <row r="61" spans="1:34" s="135" customFormat="1" ht="22.5" customHeight="1" hidden="1">
      <c r="A61" s="339">
        <v>1</v>
      </c>
      <c r="B61" s="340"/>
      <c r="C61" s="340"/>
      <c r="D61" s="340"/>
      <c r="E61" s="326"/>
      <c r="F61" s="339"/>
      <c r="G61" s="339"/>
      <c r="H61" s="339"/>
      <c r="I61" s="267"/>
      <c r="J61" s="286"/>
      <c r="K61" s="286"/>
      <c r="L61" s="347" t="e">
        <f>#N/A</f>
        <v>#VALUE!</v>
      </c>
      <c r="M61" s="444" t="s">
        <v>112</v>
      </c>
      <c r="N61" s="575"/>
      <c r="O61" s="254"/>
      <c r="P61" s="254"/>
      <c r="Q61" s="254"/>
      <c r="R61" s="254"/>
      <c r="S61" s="254"/>
      <c r="T61" s="254"/>
      <c r="U61" s="254"/>
      <c r="V61" s="254"/>
      <c r="W61" s="345" t="s">
        <v>200</v>
      </c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</row>
    <row r="62" spans="1:34" s="135" customFormat="1" ht="22.5" customHeight="1" hidden="1">
      <c r="A62" s="339"/>
      <c r="B62" s="339">
        <v>1</v>
      </c>
      <c r="C62" s="340"/>
      <c r="D62" s="340"/>
      <c r="E62" s="339"/>
      <c r="F62" s="339"/>
      <c r="G62" s="339"/>
      <c r="H62" s="339"/>
      <c r="I62" s="156"/>
      <c r="J62" s="346"/>
      <c r="L62" s="347" t="e">
        <f>#N/A</f>
        <v>#NAME?</v>
      </c>
      <c r="M62" s="348" t="s">
        <v>84</v>
      </c>
      <c r="N62" s="349"/>
      <c r="O62" s="254"/>
      <c r="P62" s="254"/>
      <c r="Q62" s="254"/>
      <c r="R62" s="254"/>
      <c r="S62" s="254"/>
      <c r="T62" s="254"/>
      <c r="U62" s="254"/>
      <c r="V62" s="254"/>
      <c r="W62" s="255" t="s">
        <v>201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</row>
    <row r="63" spans="1:34" s="135" customFormat="1" ht="45" customHeight="1" hidden="1">
      <c r="A63" s="339"/>
      <c r="B63" s="339"/>
      <c r="C63" s="339">
        <v>1</v>
      </c>
      <c r="D63" s="340"/>
      <c r="E63" s="339"/>
      <c r="F63" s="339"/>
      <c r="G63" s="339"/>
      <c r="H63" s="339"/>
      <c r="I63" s="350"/>
      <c r="J63" s="346"/>
      <c r="K63" s="148"/>
      <c r="L63" s="347" t="e">
        <f>#N/A</f>
        <v>#NAME?</v>
      </c>
      <c r="M63" s="351" t="s">
        <v>216</v>
      </c>
      <c r="N63" s="349"/>
      <c r="O63" s="254"/>
      <c r="P63" s="254"/>
      <c r="Q63" s="254"/>
      <c r="R63" s="254"/>
      <c r="S63" s="254"/>
      <c r="T63" s="254"/>
      <c r="U63" s="254"/>
      <c r="V63" s="254"/>
      <c r="W63" s="255" t="s">
        <v>217</v>
      </c>
      <c r="X63" s="139"/>
      <c r="Y63" s="139"/>
      <c r="Z63" s="139"/>
      <c r="AA63" s="137"/>
      <c r="AB63" s="139"/>
      <c r="AC63" s="139"/>
      <c r="AD63" s="139"/>
      <c r="AE63" s="139"/>
      <c r="AF63" s="139"/>
      <c r="AG63" s="139"/>
      <c r="AH63" s="139"/>
    </row>
    <row r="64" spans="1:34" s="135" customFormat="1" ht="33.75" customHeight="1" hidden="1">
      <c r="A64" s="339"/>
      <c r="B64" s="339"/>
      <c r="C64" s="339"/>
      <c r="D64" s="339">
        <v>1</v>
      </c>
      <c r="E64" s="339"/>
      <c r="F64" s="339"/>
      <c r="G64" s="339"/>
      <c r="H64" s="339"/>
      <c r="I64" s="147"/>
      <c r="J64" s="346"/>
      <c r="K64" s="148"/>
      <c r="L64" s="347" t="e">
        <f>#N/A</f>
        <v>#NAME?</v>
      </c>
      <c r="M64" s="352" t="s">
        <v>202</v>
      </c>
      <c r="N64" s="349"/>
      <c r="O64" s="240"/>
      <c r="P64" s="240"/>
      <c r="Q64" s="240"/>
      <c r="R64" s="240"/>
      <c r="S64" s="240"/>
      <c r="T64" s="240"/>
      <c r="U64" s="240"/>
      <c r="V64" s="240"/>
      <c r="W64" s="255" t="s">
        <v>2454</v>
      </c>
      <c r="X64" s="139"/>
      <c r="Y64" s="139"/>
      <c r="Z64" s="139"/>
      <c r="AA64" s="137"/>
      <c r="AB64" s="139"/>
      <c r="AC64" s="139"/>
      <c r="AD64" s="139"/>
      <c r="AE64" s="139"/>
      <c r="AF64" s="139"/>
      <c r="AG64" s="139"/>
      <c r="AH64" s="139"/>
    </row>
    <row r="65" spans="1:34" s="135" customFormat="1" ht="33.75" customHeight="1" hidden="1">
      <c r="A65" s="339"/>
      <c r="B65" s="339"/>
      <c r="C65" s="339"/>
      <c r="D65" s="339"/>
      <c r="E65" s="339">
        <v>1</v>
      </c>
      <c r="F65" s="339"/>
      <c r="G65" s="339"/>
      <c r="H65" s="339"/>
      <c r="I65" s="147"/>
      <c r="J65" s="147"/>
      <c r="K65" s="148"/>
      <c r="L65" s="347" t="e">
        <f>#N/A</f>
        <v>#NAME?</v>
      </c>
      <c r="M65" s="353" t="s">
        <v>204</v>
      </c>
      <c r="N65" s="255"/>
      <c r="O65" s="354"/>
      <c r="P65" s="354"/>
      <c r="Q65" s="354"/>
      <c r="R65" s="354"/>
      <c r="S65" s="354"/>
      <c r="T65" s="354"/>
      <c r="U65" s="354"/>
      <c r="V65" s="354"/>
      <c r="W65" s="255" t="s">
        <v>206</v>
      </c>
      <c r="X65" s="139"/>
      <c r="Y65" s="137" t="e">
        <f>#N/A</f>
        <v>#VALUE!</v>
      </c>
      <c r="Z65" s="139"/>
      <c r="AA65" s="137"/>
      <c r="AB65" s="139"/>
      <c r="AC65" s="139"/>
      <c r="AD65" s="139"/>
      <c r="AE65" s="139"/>
      <c r="AF65" s="139"/>
      <c r="AG65" s="139"/>
      <c r="AH65" s="139"/>
    </row>
    <row r="66" spans="1:34" s="135" customFormat="1" ht="66" customHeight="1" hidden="1">
      <c r="A66" s="339"/>
      <c r="B66" s="339"/>
      <c r="C66" s="339"/>
      <c r="D66" s="339"/>
      <c r="E66" s="339"/>
      <c r="F66" s="340">
        <v>1</v>
      </c>
      <c r="G66" s="340"/>
      <c r="H66" s="340"/>
      <c r="I66" s="147"/>
      <c r="J66" s="147"/>
      <c r="K66" s="350"/>
      <c r="L66" s="347" t="e">
        <f>#N/A</f>
        <v>#NAME?</v>
      </c>
      <c r="M66" s="355"/>
      <c r="N66" s="226"/>
      <c r="O66" s="357"/>
      <c r="P66" s="357"/>
      <c r="Q66" s="357"/>
      <c r="R66" s="358"/>
      <c r="S66" s="359" t="s">
        <v>83</v>
      </c>
      <c r="T66" s="358"/>
      <c r="U66" s="359" t="s">
        <v>34</v>
      </c>
      <c r="V66" s="360"/>
      <c r="W66" s="361" t="s">
        <v>207</v>
      </c>
      <c r="X66" s="139" t="e">
        <f>#N/A</f>
        <v>#VALUE!</v>
      </c>
      <c r="Y66" s="139"/>
      <c r="Z66" s="137">
        <f>IF(M66="","",M66)</f>
        <v>0</v>
      </c>
      <c r="AA66" s="137"/>
      <c r="AB66" s="137"/>
      <c r="AC66" s="137"/>
      <c r="AD66" s="139"/>
      <c r="AE66" s="139"/>
      <c r="AF66" s="139"/>
      <c r="AG66" s="139"/>
      <c r="AH66" s="139"/>
    </row>
    <row r="67" spans="1:34" s="135" customFormat="1" ht="14.25" customHeight="1" hidden="1">
      <c r="A67" s="339"/>
      <c r="B67" s="339"/>
      <c r="C67" s="339"/>
      <c r="D67" s="339"/>
      <c r="E67" s="339"/>
      <c r="F67" s="340"/>
      <c r="G67" s="340"/>
      <c r="H67" s="340"/>
      <c r="I67" s="147"/>
      <c r="J67" s="147"/>
      <c r="K67" s="350"/>
      <c r="L67" s="363"/>
      <c r="M67" s="364"/>
      <c r="N67" s="226"/>
      <c r="O67" s="365"/>
      <c r="P67" s="366"/>
      <c r="Q67" s="367">
        <f>R66&amp;"-"&amp;T66</f>
        <v>0</v>
      </c>
      <c r="R67" s="358"/>
      <c r="S67" s="359"/>
      <c r="T67" s="358"/>
      <c r="U67" s="359"/>
      <c r="V67" s="360"/>
      <c r="W67" s="361"/>
      <c r="X67" s="139"/>
      <c r="Y67" s="139"/>
      <c r="Z67" s="139"/>
      <c r="AA67" s="137"/>
      <c r="AB67" s="139"/>
      <c r="AC67" s="139"/>
      <c r="AD67" s="139"/>
      <c r="AE67" s="139"/>
      <c r="AF67" s="139"/>
      <c r="AG67" s="139"/>
      <c r="AH67" s="139"/>
    </row>
    <row r="68" spans="1:35" ht="15" customHeight="1" hidden="1">
      <c r="A68" s="339"/>
      <c r="B68" s="339"/>
      <c r="C68" s="339"/>
      <c r="D68" s="339"/>
      <c r="E68" s="339"/>
      <c r="F68" s="340"/>
      <c r="G68" s="340"/>
      <c r="H68" s="340"/>
      <c r="I68" s="147"/>
      <c r="J68" s="147"/>
      <c r="K68" s="368"/>
      <c r="L68" s="369"/>
      <c r="M68" s="370" t="s">
        <v>208</v>
      </c>
      <c r="N68" s="371"/>
      <c r="O68" s="372"/>
      <c r="P68" s="372"/>
      <c r="Q68" s="372"/>
      <c r="R68" s="371"/>
      <c r="S68" s="170"/>
      <c r="T68" s="170"/>
      <c r="U68" s="170"/>
      <c r="V68" s="373"/>
      <c r="W68" s="361"/>
      <c r="X68" s="374"/>
      <c r="Y68" s="374"/>
      <c r="Z68" s="374"/>
      <c r="AA68" s="137"/>
      <c r="AB68" s="374"/>
      <c r="AC68" s="139"/>
      <c r="AD68" s="139"/>
      <c r="AE68" s="139"/>
      <c r="AF68" s="139"/>
      <c r="AG68" s="139"/>
      <c r="AH68" s="139"/>
      <c r="AI68" s="135"/>
    </row>
    <row r="69" spans="1:34" ht="14.25" customHeight="1" hidden="1">
      <c r="A69" s="339"/>
      <c r="B69" s="339"/>
      <c r="C69" s="339"/>
      <c r="D69" s="339"/>
      <c r="E69" s="340"/>
      <c r="F69" s="339"/>
      <c r="G69" s="339"/>
      <c r="H69" s="339"/>
      <c r="I69" s="147"/>
      <c r="J69" s="375"/>
      <c r="K69" s="368"/>
      <c r="L69" s="369"/>
      <c r="M69" s="376" t="s">
        <v>209</v>
      </c>
      <c r="N69" s="371"/>
      <c r="O69" s="372"/>
      <c r="P69" s="372"/>
      <c r="Q69" s="372"/>
      <c r="R69" s="371"/>
      <c r="S69" s="170"/>
      <c r="T69" s="170"/>
      <c r="U69" s="371"/>
      <c r="V69" s="170"/>
      <c r="W69" s="373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</row>
    <row r="70" spans="1:34" ht="14.25" customHeight="1" hidden="1">
      <c r="A70" s="339"/>
      <c r="B70" s="339"/>
      <c r="C70" s="339"/>
      <c r="D70" s="340"/>
      <c r="E70" s="377"/>
      <c r="F70" s="339"/>
      <c r="G70" s="339"/>
      <c r="H70" s="339"/>
      <c r="I70" s="368"/>
      <c r="J70" s="375"/>
      <c r="K70" s="286"/>
      <c r="L70" s="369"/>
      <c r="M70" s="378" t="s">
        <v>210</v>
      </c>
      <c r="N70" s="371"/>
      <c r="O70" s="372"/>
      <c r="P70" s="372"/>
      <c r="Q70" s="372"/>
      <c r="R70" s="371"/>
      <c r="S70" s="170"/>
      <c r="T70" s="170"/>
      <c r="U70" s="371"/>
      <c r="V70" s="170"/>
      <c r="W70" s="373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</row>
    <row r="71" spans="1:34" ht="14.25" customHeight="1" hidden="1">
      <c r="A71" s="339"/>
      <c r="B71" s="339"/>
      <c r="C71" s="340"/>
      <c r="D71" s="340"/>
      <c r="E71" s="377"/>
      <c r="F71" s="339"/>
      <c r="G71" s="339"/>
      <c r="H71" s="339"/>
      <c r="I71" s="368"/>
      <c r="J71" s="375"/>
      <c r="K71" s="286"/>
      <c r="L71" s="369"/>
      <c r="M71" s="389" t="s">
        <v>218</v>
      </c>
      <c r="N71" s="170"/>
      <c r="O71" s="389"/>
      <c r="P71" s="389"/>
      <c r="Q71" s="389"/>
      <c r="R71" s="371"/>
      <c r="S71" s="170"/>
      <c r="T71" s="170"/>
      <c r="U71" s="371"/>
      <c r="V71" s="170"/>
      <c r="W71" s="373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</row>
    <row r="72" spans="1:34" ht="14.25" customHeight="1" hidden="1">
      <c r="A72" s="339"/>
      <c r="B72" s="340"/>
      <c r="C72" s="377"/>
      <c r="D72" s="377"/>
      <c r="E72" s="377"/>
      <c r="F72" s="339"/>
      <c r="G72" s="339"/>
      <c r="H72" s="339"/>
      <c r="I72" s="368"/>
      <c r="J72" s="375"/>
      <c r="K72" s="286"/>
      <c r="L72" s="369"/>
      <c r="M72" s="182" t="s">
        <v>107</v>
      </c>
      <c r="N72" s="170"/>
      <c r="O72" s="389"/>
      <c r="P72" s="389"/>
      <c r="Q72" s="389"/>
      <c r="R72" s="371"/>
      <c r="S72" s="170"/>
      <c r="T72" s="170"/>
      <c r="U72" s="371"/>
      <c r="V72" s="170"/>
      <c r="W72" s="373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</row>
    <row r="73" spans="1:34" ht="14.25" customHeight="1" hidden="1">
      <c r="A73" s="340"/>
      <c r="B73" s="390"/>
      <c r="C73" s="390"/>
      <c r="D73" s="390"/>
      <c r="E73" s="391"/>
      <c r="F73" s="390"/>
      <c r="G73" s="339"/>
      <c r="H73" s="339"/>
      <c r="I73" s="156"/>
      <c r="J73" s="375"/>
      <c r="K73" s="350"/>
      <c r="L73" s="369"/>
      <c r="M73" s="388" t="s">
        <v>219</v>
      </c>
      <c r="N73" s="170"/>
      <c r="O73" s="389"/>
      <c r="P73" s="389"/>
      <c r="Q73" s="389"/>
      <c r="R73" s="371"/>
      <c r="S73" s="170"/>
      <c r="T73" s="170"/>
      <c r="U73" s="371"/>
      <c r="V73" s="170"/>
      <c r="W73" s="373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</row>
    <row r="74" spans="24:36" ht="18.75" customHeight="1" hidden="1"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</row>
    <row r="75" spans="1:36" s="557" customFormat="1" ht="16.5" customHeight="1" hidden="1">
      <c r="A75" s="557" t="s">
        <v>2448</v>
      </c>
      <c r="C75" s="557" t="s">
        <v>92</v>
      </c>
      <c r="V75" s="576"/>
      <c r="X75" s="577"/>
      <c r="Y75" s="577"/>
      <c r="Z75" s="577"/>
      <c r="AA75" s="577"/>
      <c r="AB75" s="577"/>
      <c r="AC75" s="577"/>
      <c r="AD75" s="577"/>
      <c r="AE75" s="577"/>
      <c r="AF75" s="577"/>
      <c r="AG75" s="577"/>
      <c r="AH75" s="577"/>
      <c r="AI75" s="577"/>
      <c r="AJ75" s="577"/>
    </row>
    <row r="76" spans="12:36" ht="16.5" customHeight="1" hidden="1"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</row>
    <row r="77" spans="1:35" s="135" customFormat="1" ht="22.5" customHeight="1" hidden="1">
      <c r="A77" s="339">
        <v>1</v>
      </c>
      <c r="B77" s="340"/>
      <c r="C77" s="340"/>
      <c r="D77" s="340"/>
      <c r="E77" s="326"/>
      <c r="F77" s="339"/>
      <c r="G77" s="339"/>
      <c r="H77" s="339"/>
      <c r="I77" s="267"/>
      <c r="J77" s="286"/>
      <c r="K77" s="286"/>
      <c r="L77" s="347" t="e">
        <f>#N/A</f>
        <v>#VALUE!</v>
      </c>
      <c r="M77" s="444" t="s">
        <v>112</v>
      </c>
      <c r="N77" s="575"/>
      <c r="O77" s="254"/>
      <c r="P77" s="254"/>
      <c r="Q77" s="254"/>
      <c r="R77" s="254"/>
      <c r="S77" s="254"/>
      <c r="T77" s="254"/>
      <c r="U77" s="254"/>
      <c r="V77" s="254"/>
      <c r="W77" s="345" t="s">
        <v>200</v>
      </c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</row>
    <row r="78" spans="1:35" s="135" customFormat="1" ht="22.5" customHeight="1" hidden="1">
      <c r="A78" s="339"/>
      <c r="B78" s="339">
        <v>1</v>
      </c>
      <c r="C78" s="340"/>
      <c r="D78" s="340"/>
      <c r="E78" s="339"/>
      <c r="F78" s="339"/>
      <c r="G78" s="339"/>
      <c r="H78" s="339"/>
      <c r="I78" s="156"/>
      <c r="J78" s="346"/>
      <c r="L78" s="347" t="e">
        <f>#N/A</f>
        <v>#NAME?</v>
      </c>
      <c r="M78" s="348" t="s">
        <v>84</v>
      </c>
      <c r="N78" s="349"/>
      <c r="O78" s="254"/>
      <c r="P78" s="254"/>
      <c r="Q78" s="254"/>
      <c r="R78" s="254"/>
      <c r="S78" s="254"/>
      <c r="T78" s="254"/>
      <c r="U78" s="254"/>
      <c r="V78" s="254"/>
      <c r="W78" s="255" t="s">
        <v>201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</row>
    <row r="79" spans="1:35" s="135" customFormat="1" ht="45" customHeight="1" hidden="1">
      <c r="A79" s="339"/>
      <c r="B79" s="339"/>
      <c r="C79" s="339">
        <v>1</v>
      </c>
      <c r="D79" s="340"/>
      <c r="E79" s="339"/>
      <c r="F79" s="339"/>
      <c r="G79" s="339"/>
      <c r="H79" s="339"/>
      <c r="I79" s="350"/>
      <c r="J79" s="346"/>
      <c r="K79" s="148"/>
      <c r="L79" s="347" t="e">
        <f>#N/A</f>
        <v>#NAME?</v>
      </c>
      <c r="M79" s="351" t="s">
        <v>216</v>
      </c>
      <c r="N79" s="349"/>
      <c r="O79" s="254"/>
      <c r="P79" s="254"/>
      <c r="Q79" s="254"/>
      <c r="R79" s="254"/>
      <c r="S79" s="254"/>
      <c r="T79" s="254"/>
      <c r="U79" s="254"/>
      <c r="V79" s="254"/>
      <c r="W79" s="255" t="s">
        <v>217</v>
      </c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</row>
    <row r="80" spans="1:35" s="135" customFormat="1" ht="33.75" customHeight="1" hidden="1">
      <c r="A80" s="339"/>
      <c r="B80" s="339"/>
      <c r="C80" s="339"/>
      <c r="D80" s="339">
        <v>1</v>
      </c>
      <c r="E80" s="339"/>
      <c r="F80" s="339"/>
      <c r="G80" s="339"/>
      <c r="H80" s="339"/>
      <c r="I80" s="147"/>
      <c r="J80" s="346"/>
      <c r="K80" s="148"/>
      <c r="L80" s="347" t="e">
        <f>#N/A</f>
        <v>#NAME?</v>
      </c>
      <c r="M80" s="352" t="s">
        <v>202</v>
      </c>
      <c r="N80" s="349"/>
      <c r="O80" s="240"/>
      <c r="P80" s="240"/>
      <c r="Q80" s="240"/>
      <c r="R80" s="240"/>
      <c r="S80" s="240"/>
      <c r="T80" s="240"/>
      <c r="U80" s="240"/>
      <c r="V80" s="240"/>
      <c r="W80" s="255" t="s">
        <v>2454</v>
      </c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</row>
    <row r="81" spans="1:35" s="135" customFormat="1" ht="33.75" customHeight="1" hidden="1">
      <c r="A81" s="339"/>
      <c r="B81" s="339"/>
      <c r="C81" s="339"/>
      <c r="D81" s="339"/>
      <c r="E81" s="339">
        <v>1</v>
      </c>
      <c r="F81" s="339"/>
      <c r="G81" s="339"/>
      <c r="H81" s="339"/>
      <c r="I81" s="147"/>
      <c r="J81" s="147"/>
      <c r="K81" s="148"/>
      <c r="L81" s="347" t="e">
        <f>#N/A</f>
        <v>#NAME?</v>
      </c>
      <c r="M81" s="353" t="s">
        <v>204</v>
      </c>
      <c r="N81" s="255"/>
      <c r="O81" s="354"/>
      <c r="P81" s="354"/>
      <c r="Q81" s="354"/>
      <c r="R81" s="354"/>
      <c r="S81" s="354"/>
      <c r="T81" s="354"/>
      <c r="U81" s="354"/>
      <c r="V81" s="354"/>
      <c r="W81" s="255" t="s">
        <v>206</v>
      </c>
      <c r="X81" s="139"/>
      <c r="Y81" s="137" t="e">
        <f>#N/A</f>
        <v>#VALUE!</v>
      </c>
      <c r="Z81" s="139"/>
      <c r="AA81" s="137"/>
      <c r="AB81" s="139"/>
      <c r="AC81" s="139"/>
      <c r="AD81" s="139"/>
      <c r="AE81" s="139"/>
      <c r="AF81" s="139"/>
      <c r="AG81" s="139"/>
      <c r="AH81" s="139"/>
      <c r="AI81" s="139"/>
    </row>
    <row r="82" spans="1:35" s="135" customFormat="1" ht="66" customHeight="1" hidden="1">
      <c r="A82" s="339"/>
      <c r="B82" s="339"/>
      <c r="C82" s="339"/>
      <c r="D82" s="339"/>
      <c r="E82" s="339"/>
      <c r="F82" s="340">
        <v>1</v>
      </c>
      <c r="G82" s="340"/>
      <c r="H82" s="340"/>
      <c r="I82" s="147"/>
      <c r="J82" s="147"/>
      <c r="K82" s="350"/>
      <c r="L82" s="347" t="e">
        <f>#N/A</f>
        <v>#NAME?</v>
      </c>
      <c r="M82" s="355"/>
      <c r="N82" s="365"/>
      <c r="O82" s="357"/>
      <c r="P82" s="357"/>
      <c r="Q82" s="357"/>
      <c r="R82" s="358"/>
      <c r="S82" s="359" t="s">
        <v>83</v>
      </c>
      <c r="T82" s="358"/>
      <c r="U82" s="359" t="s">
        <v>34</v>
      </c>
      <c r="V82" s="360"/>
      <c r="W82" s="361" t="s">
        <v>207</v>
      </c>
      <c r="X82" s="139" t="e">
        <f>#N/A</f>
        <v>#VALUE!</v>
      </c>
      <c r="Y82" s="137"/>
      <c r="Z82" s="137">
        <f>IF(M82="","",M82)</f>
        <v>0</v>
      </c>
      <c r="AA82" s="137"/>
      <c r="AB82" s="137"/>
      <c r="AC82" s="137"/>
      <c r="AD82" s="139"/>
      <c r="AE82" s="139"/>
      <c r="AF82" s="139"/>
      <c r="AG82" s="139"/>
      <c r="AH82" s="139"/>
      <c r="AI82" s="139"/>
    </row>
    <row r="83" spans="1:35" s="135" customFormat="1" ht="14.25" customHeight="1" hidden="1">
      <c r="A83" s="339"/>
      <c r="B83" s="339"/>
      <c r="C83" s="339"/>
      <c r="D83" s="339"/>
      <c r="E83" s="339"/>
      <c r="F83" s="340"/>
      <c r="G83" s="340"/>
      <c r="H83" s="340"/>
      <c r="I83" s="147"/>
      <c r="J83" s="147"/>
      <c r="K83" s="350"/>
      <c r="L83" s="363"/>
      <c r="M83" s="364"/>
      <c r="N83" s="365"/>
      <c r="O83" s="365"/>
      <c r="P83" s="366"/>
      <c r="Q83" s="367">
        <f>R82&amp;"-"&amp;T82</f>
        <v>0</v>
      </c>
      <c r="R83" s="358"/>
      <c r="S83" s="359"/>
      <c r="T83" s="358"/>
      <c r="U83" s="359"/>
      <c r="V83" s="360"/>
      <c r="W83" s="361"/>
      <c r="X83" s="139"/>
      <c r="Y83" s="137"/>
      <c r="Z83" s="137"/>
      <c r="AA83" s="137"/>
      <c r="AB83" s="137"/>
      <c r="AC83" s="137"/>
      <c r="AD83" s="139"/>
      <c r="AE83" s="139"/>
      <c r="AF83" s="139"/>
      <c r="AG83" s="139"/>
      <c r="AH83" s="139"/>
      <c r="AI83" s="139"/>
    </row>
    <row r="84" spans="1:35" ht="15" customHeight="1" hidden="1">
      <c r="A84" s="339"/>
      <c r="B84" s="339"/>
      <c r="C84" s="339"/>
      <c r="D84" s="339"/>
      <c r="E84" s="339"/>
      <c r="F84" s="340"/>
      <c r="G84" s="340"/>
      <c r="H84" s="340"/>
      <c r="I84" s="147"/>
      <c r="J84" s="147"/>
      <c r="K84" s="368"/>
      <c r="L84" s="369"/>
      <c r="M84" s="370" t="s">
        <v>208</v>
      </c>
      <c r="N84" s="376"/>
      <c r="O84" s="372"/>
      <c r="P84" s="372"/>
      <c r="Q84" s="372"/>
      <c r="R84" s="371"/>
      <c r="S84" s="170"/>
      <c r="T84" s="170"/>
      <c r="U84" s="170"/>
      <c r="V84" s="373"/>
      <c r="W84" s="361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</row>
    <row r="85" spans="1:35" ht="14.25" customHeight="1" hidden="1">
      <c r="A85" s="339"/>
      <c r="B85" s="339"/>
      <c r="C85" s="339"/>
      <c r="D85" s="339"/>
      <c r="E85" s="340"/>
      <c r="F85" s="339"/>
      <c r="G85" s="339"/>
      <c r="H85" s="339"/>
      <c r="I85" s="147"/>
      <c r="J85" s="375"/>
      <c r="K85" s="368"/>
      <c r="L85" s="369"/>
      <c r="M85" s="376" t="s">
        <v>209</v>
      </c>
      <c r="N85" s="378"/>
      <c r="O85" s="372"/>
      <c r="P85" s="372"/>
      <c r="Q85" s="372"/>
      <c r="R85" s="371"/>
      <c r="S85" s="170"/>
      <c r="T85" s="170"/>
      <c r="U85" s="371"/>
      <c r="V85" s="170"/>
      <c r="W85" s="373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</row>
    <row r="86" spans="1:35" ht="14.25" customHeight="1" hidden="1">
      <c r="A86" s="339"/>
      <c r="B86" s="339"/>
      <c r="C86" s="339"/>
      <c r="D86" s="340"/>
      <c r="E86" s="377"/>
      <c r="F86" s="339"/>
      <c r="G86" s="339"/>
      <c r="H86" s="339"/>
      <c r="I86" s="368"/>
      <c r="J86" s="375"/>
      <c r="K86" s="286"/>
      <c r="L86" s="369"/>
      <c r="M86" s="378" t="s">
        <v>210</v>
      </c>
      <c r="N86" s="389"/>
      <c r="O86" s="372"/>
      <c r="P86" s="372"/>
      <c r="Q86" s="372"/>
      <c r="R86" s="371"/>
      <c r="S86" s="170"/>
      <c r="T86" s="170"/>
      <c r="U86" s="371"/>
      <c r="V86" s="170"/>
      <c r="W86" s="373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</row>
    <row r="87" spans="1:35" ht="14.25" customHeight="1" hidden="1">
      <c r="A87" s="339"/>
      <c r="B87" s="339"/>
      <c r="C87" s="340"/>
      <c r="D87" s="340"/>
      <c r="E87" s="377"/>
      <c r="F87" s="339"/>
      <c r="G87" s="339"/>
      <c r="H87" s="339"/>
      <c r="I87" s="368"/>
      <c r="J87" s="375"/>
      <c r="K87" s="286"/>
      <c r="L87" s="369"/>
      <c r="M87" s="389" t="s">
        <v>218</v>
      </c>
      <c r="N87" s="389"/>
      <c r="O87" s="389"/>
      <c r="P87" s="389"/>
      <c r="Q87" s="389"/>
      <c r="R87" s="371"/>
      <c r="S87" s="170"/>
      <c r="T87" s="170"/>
      <c r="U87" s="371"/>
      <c r="V87" s="170"/>
      <c r="W87" s="373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</row>
    <row r="88" spans="1:35" ht="14.25" customHeight="1" hidden="1">
      <c r="A88" s="339"/>
      <c r="B88" s="340"/>
      <c r="C88" s="377"/>
      <c r="D88" s="377"/>
      <c r="E88" s="377"/>
      <c r="F88" s="339"/>
      <c r="G88" s="339"/>
      <c r="H88" s="339"/>
      <c r="I88" s="368"/>
      <c r="J88" s="375"/>
      <c r="K88" s="286"/>
      <c r="L88" s="369"/>
      <c r="M88" s="182" t="s">
        <v>107</v>
      </c>
      <c r="N88" s="389"/>
      <c r="O88" s="389"/>
      <c r="P88" s="389"/>
      <c r="Q88" s="389"/>
      <c r="R88" s="371"/>
      <c r="S88" s="170"/>
      <c r="T88" s="170"/>
      <c r="U88" s="371"/>
      <c r="V88" s="170"/>
      <c r="W88" s="373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</row>
    <row r="89" spans="1:35" ht="14.25" customHeight="1" hidden="1">
      <c r="A89" s="340"/>
      <c r="B89" s="390"/>
      <c r="C89" s="390"/>
      <c r="D89" s="390"/>
      <c r="E89" s="391"/>
      <c r="F89" s="390"/>
      <c r="G89" s="339"/>
      <c r="H89" s="339"/>
      <c r="I89" s="156"/>
      <c r="J89" s="375"/>
      <c r="K89" s="350"/>
      <c r="L89" s="369"/>
      <c r="M89" s="388" t="s">
        <v>219</v>
      </c>
      <c r="N89" s="389"/>
      <c r="O89" s="389"/>
      <c r="P89" s="389"/>
      <c r="Q89" s="389"/>
      <c r="R89" s="371"/>
      <c r="S89" s="170"/>
      <c r="T89" s="170"/>
      <c r="U89" s="371"/>
      <c r="V89" s="170"/>
      <c r="W89" s="373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</row>
    <row r="90" spans="7:22" s="557" customFormat="1" ht="16.5" customHeight="1" hidden="1">
      <c r="G90" s="557" t="s">
        <v>2448</v>
      </c>
      <c r="I90" s="557" t="s">
        <v>93</v>
      </c>
      <c r="V90" s="576"/>
    </row>
    <row r="91" spans="24:26" ht="16.5" customHeight="1" hidden="1">
      <c r="X91" s="571"/>
      <c r="Y91" s="6"/>
      <c r="Z91" s="6"/>
    </row>
    <row r="92" spans="7:40" ht="16.5" customHeight="1" hidden="1">
      <c r="G92" s="286"/>
      <c r="H92" s="286"/>
      <c r="I92" s="286"/>
      <c r="J92" s="286"/>
      <c r="K92" s="286"/>
      <c r="L92" s="578" t="s">
        <v>89</v>
      </c>
      <c r="M92" s="444" t="s">
        <v>112</v>
      </c>
      <c r="N92" s="44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579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</row>
    <row r="93" spans="7:40" s="135" customFormat="1" ht="15" customHeight="1" hidden="1">
      <c r="G93" s="438"/>
      <c r="H93" s="156"/>
      <c r="I93" s="156"/>
      <c r="J93" s="346"/>
      <c r="L93" s="580" t="s">
        <v>161</v>
      </c>
      <c r="M93" s="581" t="s">
        <v>84</v>
      </c>
      <c r="N93" s="582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57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</row>
    <row r="94" spans="7:40" s="135" customFormat="1" ht="15" customHeight="1" hidden="1">
      <c r="G94" s="438"/>
      <c r="H94" s="156"/>
      <c r="I94" s="156"/>
      <c r="J94" s="346"/>
      <c r="L94" s="580" t="s">
        <v>2455</v>
      </c>
      <c r="M94" s="583" t="s">
        <v>2456</v>
      </c>
      <c r="N94" s="58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57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</row>
    <row r="95" spans="7:40" s="135" customFormat="1" ht="15" customHeight="1" hidden="1">
      <c r="G95" s="438"/>
      <c r="H95" s="156"/>
      <c r="I95" s="156"/>
      <c r="J95" s="346"/>
      <c r="L95" s="580" t="s">
        <v>2457</v>
      </c>
      <c r="M95" s="585" t="s">
        <v>2458</v>
      </c>
      <c r="N95" s="586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57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</row>
    <row r="96" spans="7:40" s="135" customFormat="1" ht="0" customHeight="1" hidden="1">
      <c r="G96" s="368"/>
      <c r="H96" s="156"/>
      <c r="I96" s="587"/>
      <c r="J96" s="346"/>
      <c r="L96" s="580"/>
      <c r="M96" s="353"/>
      <c r="N96" s="420"/>
      <c r="O96" s="588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589"/>
      <c r="AB96" s="590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</row>
    <row r="97" spans="7:40" s="135" customFormat="1" ht="15" customHeight="1" hidden="1">
      <c r="G97" s="591"/>
      <c r="H97" s="156"/>
      <c r="I97" s="411"/>
      <c r="J97" s="592"/>
      <c r="K97" s="593"/>
      <c r="L97" s="580" t="s">
        <v>2459</v>
      </c>
      <c r="M97" s="594" t="s">
        <v>204</v>
      </c>
      <c r="N97" s="595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579"/>
      <c r="AC97" s="139"/>
      <c r="AD97" s="137" t="e">
        <f>#N/A</f>
        <v>#VALUE!</v>
      </c>
      <c r="AE97" s="139"/>
      <c r="AF97" s="137"/>
      <c r="AG97" s="139"/>
      <c r="AH97" s="139"/>
      <c r="AI97" s="139"/>
      <c r="AJ97" s="139"/>
      <c r="AK97" s="139"/>
      <c r="AL97" s="139"/>
      <c r="AM97" s="139"/>
      <c r="AN97" s="139"/>
    </row>
    <row r="98" spans="7:40" s="135" customFormat="1" ht="15" customHeight="1" hidden="1">
      <c r="G98" s="591"/>
      <c r="H98" s="156">
        <v>1</v>
      </c>
      <c r="I98" s="411"/>
      <c r="J98" s="412"/>
      <c r="K98" s="593"/>
      <c r="L98" s="363"/>
      <c r="M98" s="597"/>
      <c r="N98" s="364"/>
      <c r="O98" s="357"/>
      <c r="P98" s="598"/>
      <c r="Q98" s="598"/>
      <c r="R98" s="598"/>
      <c r="S98" s="598"/>
      <c r="T98" s="598"/>
      <c r="U98" s="598"/>
      <c r="V98" s="367">
        <f>W98&amp;"-"&amp;Y98</f>
        <v>0</v>
      </c>
      <c r="W98" s="599"/>
      <c r="X98" s="359" t="s">
        <v>83</v>
      </c>
      <c r="Y98" s="599"/>
      <c r="Z98" s="359" t="s">
        <v>34</v>
      </c>
      <c r="AA98" s="226"/>
      <c r="AB98" s="579"/>
      <c r="AC98" s="139" t="e">
        <f>#N/A</f>
        <v>#VALUE!</v>
      </c>
      <c r="AD98" s="137"/>
      <c r="AE98" s="137">
        <f>IF(M98="","",M98)</f>
        <v>0</v>
      </c>
      <c r="AF98" s="137"/>
      <c r="AG98" s="137"/>
      <c r="AH98" s="137"/>
      <c r="AI98" s="139"/>
      <c r="AJ98" s="139"/>
      <c r="AK98" s="139"/>
      <c r="AL98" s="139"/>
      <c r="AM98" s="139"/>
      <c r="AN98" s="139"/>
    </row>
    <row r="99" spans="7:40" s="135" customFormat="1" ht="0" customHeight="1" hidden="1">
      <c r="G99" s="591"/>
      <c r="H99" s="156"/>
      <c r="I99" s="411"/>
      <c r="J99" s="412"/>
      <c r="K99" s="593"/>
      <c r="L99" s="363"/>
      <c r="M99" s="364"/>
      <c r="N99" s="364"/>
      <c r="O99" s="357"/>
      <c r="P99" s="598"/>
      <c r="Q99" s="598"/>
      <c r="R99" s="598"/>
      <c r="S99" s="598"/>
      <c r="T99" s="598"/>
      <c r="U99" s="367"/>
      <c r="V99" s="367"/>
      <c r="W99" s="599"/>
      <c r="X99" s="359"/>
      <c r="Y99" s="599"/>
      <c r="Z99" s="359"/>
      <c r="AA99" s="226"/>
      <c r="AB99" s="600"/>
      <c r="AC99" s="139"/>
      <c r="AD99" s="139"/>
      <c r="AE99" s="139"/>
      <c r="AF99" s="137">
        <f ca="1">OFFSET(AF99,-1,0)</f>
        <v>0</v>
      </c>
      <c r="AG99" s="139"/>
      <c r="AH99" s="139"/>
      <c r="AI99" s="139"/>
      <c r="AJ99" s="139"/>
      <c r="AK99" s="139"/>
      <c r="AL99" s="139"/>
      <c r="AM99" s="139"/>
      <c r="AN99" s="139"/>
    </row>
    <row r="100" spans="7:40" s="135" customFormat="1" ht="15" customHeight="1" hidden="1">
      <c r="G100" s="591"/>
      <c r="H100" s="156"/>
      <c r="I100" s="411"/>
      <c r="J100" s="412"/>
      <c r="K100" s="593"/>
      <c r="L100" s="601"/>
      <c r="M100" s="602"/>
      <c r="N100" s="603"/>
      <c r="O100" s="357"/>
      <c r="P100" s="598"/>
      <c r="Q100" s="598"/>
      <c r="R100" s="598"/>
      <c r="S100" s="598"/>
      <c r="T100" s="598"/>
      <c r="U100" s="598"/>
      <c r="V100" s="367">
        <f>W100&amp;"-"&amp;Y100</f>
        <v>0</v>
      </c>
      <c r="W100" s="599"/>
      <c r="X100" s="359" t="s">
        <v>83</v>
      </c>
      <c r="Y100" s="599"/>
      <c r="Z100" s="359" t="s">
        <v>34</v>
      </c>
      <c r="AA100" s="604"/>
      <c r="AB100" s="373"/>
      <c r="AC100" s="139" t="e">
        <f>#N/A</f>
        <v>#VALUE!</v>
      </c>
      <c r="AD100" s="139"/>
      <c r="AE100" s="139"/>
      <c r="AF100" s="137"/>
      <c r="AG100" s="139"/>
      <c r="AH100" s="139"/>
      <c r="AI100" s="139"/>
      <c r="AJ100" s="139"/>
      <c r="AK100" s="139"/>
      <c r="AL100" s="139"/>
      <c r="AM100" s="139"/>
      <c r="AN100" s="139"/>
    </row>
    <row r="101" spans="7:40" s="135" customFormat="1" ht="0" customHeight="1" hidden="1">
      <c r="G101" s="591"/>
      <c r="H101" s="156"/>
      <c r="I101" s="411"/>
      <c r="J101" s="412"/>
      <c r="K101" s="593"/>
      <c r="L101" s="605"/>
      <c r="M101" s="606"/>
      <c r="N101" s="607"/>
      <c r="O101" s="357"/>
      <c r="P101" s="598"/>
      <c r="Q101" s="598"/>
      <c r="R101" s="598"/>
      <c r="S101" s="598"/>
      <c r="T101" s="598"/>
      <c r="U101" s="367"/>
      <c r="V101" s="367"/>
      <c r="W101" s="599"/>
      <c r="X101" s="359"/>
      <c r="Y101" s="599"/>
      <c r="Z101" s="359"/>
      <c r="AA101" s="604"/>
      <c r="AB101" s="608"/>
      <c r="AC101" s="139"/>
      <c r="AD101" s="139"/>
      <c r="AE101" s="139"/>
      <c r="AF101" s="137">
        <f ca="1">OFFSET(AF101,-1,0)</f>
        <v>0</v>
      </c>
      <c r="AG101" s="139"/>
      <c r="AH101" s="139"/>
      <c r="AI101" s="139"/>
      <c r="AJ101" s="139"/>
      <c r="AK101" s="139"/>
      <c r="AL101" s="139"/>
      <c r="AM101" s="139"/>
      <c r="AN101" s="139"/>
    </row>
    <row r="102" spans="7:40" s="135" customFormat="1" ht="15" customHeight="1" hidden="1">
      <c r="G102" s="591"/>
      <c r="H102" s="156"/>
      <c r="I102" s="411"/>
      <c r="J102" s="412"/>
      <c r="K102" s="593"/>
      <c r="L102" s="609"/>
      <c r="M102" s="610" t="s">
        <v>2460</v>
      </c>
      <c r="N102" s="610"/>
      <c r="O102" s="610"/>
      <c r="P102" s="610"/>
      <c r="Q102" s="610"/>
      <c r="R102" s="610"/>
      <c r="S102" s="610"/>
      <c r="T102" s="610"/>
      <c r="U102" s="610"/>
      <c r="V102" s="610"/>
      <c r="W102" s="610"/>
      <c r="X102" s="610"/>
      <c r="Y102" s="610"/>
      <c r="Z102" s="610"/>
      <c r="AA102" s="610"/>
      <c r="AB102" s="608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</row>
    <row r="103" spans="7:40" ht="15" customHeight="1" hidden="1">
      <c r="G103" s="591"/>
      <c r="H103" s="368"/>
      <c r="I103" s="411"/>
      <c r="J103" s="592"/>
      <c r="K103" s="286"/>
      <c r="L103" s="609"/>
      <c r="M103" s="611" t="s">
        <v>2461</v>
      </c>
      <c r="N103" s="611"/>
      <c r="O103" s="611"/>
      <c r="P103" s="611"/>
      <c r="Q103" s="611"/>
      <c r="R103" s="611"/>
      <c r="S103" s="611"/>
      <c r="T103" s="611"/>
      <c r="U103" s="611"/>
      <c r="V103" s="611"/>
      <c r="W103" s="611"/>
      <c r="X103" s="611"/>
      <c r="Y103" s="611"/>
      <c r="Z103" s="612"/>
      <c r="AA103" s="612"/>
      <c r="AB103" s="608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</row>
    <row r="104" spans="7:40" ht="15" customHeight="1" hidden="1">
      <c r="G104" s="368"/>
      <c r="H104" s="368"/>
      <c r="I104" s="587"/>
      <c r="J104" s="375"/>
      <c r="K104" s="286"/>
      <c r="L104" s="369"/>
      <c r="M104" s="370" t="s">
        <v>209</v>
      </c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613"/>
      <c r="AA104" s="613"/>
      <c r="AB104" s="608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374"/>
      <c r="AM104" s="374"/>
      <c r="AN104" s="374"/>
    </row>
    <row r="105" spans="7:40" ht="15" customHeight="1" hidden="1">
      <c r="G105" s="438"/>
      <c r="H105" s="368"/>
      <c r="I105" s="368"/>
      <c r="J105" s="375"/>
      <c r="K105" s="286"/>
      <c r="L105" s="369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614"/>
      <c r="AA105" s="614"/>
      <c r="AB105" s="608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</row>
    <row r="106" spans="7:40" ht="15" customHeight="1" hidden="1">
      <c r="G106" s="438"/>
      <c r="H106" s="368"/>
      <c r="I106" s="368"/>
      <c r="J106" s="375"/>
      <c r="K106" s="286"/>
      <c r="L106" s="369"/>
      <c r="M106" s="378" t="s">
        <v>2462</v>
      </c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615"/>
      <c r="AA106" s="615"/>
      <c r="AB106" s="608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</row>
    <row r="107" spans="7:40" ht="15" customHeight="1" hidden="1">
      <c r="G107" s="438"/>
      <c r="H107" s="368"/>
      <c r="I107" s="368"/>
      <c r="J107" s="375"/>
      <c r="K107" s="286"/>
      <c r="L107" s="369"/>
      <c r="M107" s="389" t="s">
        <v>2463</v>
      </c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3"/>
      <c r="AA107" s="383"/>
      <c r="AB107" s="608"/>
      <c r="AC107" s="374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4"/>
    </row>
    <row r="108" spans="7:40" ht="15" customHeight="1" hidden="1">
      <c r="G108" s="438"/>
      <c r="H108" s="368"/>
      <c r="I108" s="368"/>
      <c r="J108" s="375"/>
      <c r="K108" s="286"/>
      <c r="L108" s="369"/>
      <c r="M108" s="182" t="s">
        <v>107</v>
      </c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616"/>
      <c r="AA108" s="616"/>
      <c r="AB108" s="608"/>
      <c r="AC108" s="374"/>
      <c r="AD108" s="374"/>
      <c r="AE108" s="374"/>
      <c r="AF108" s="374"/>
      <c r="AG108" s="374"/>
      <c r="AH108" s="374"/>
      <c r="AI108" s="374"/>
      <c r="AJ108" s="374"/>
      <c r="AK108" s="374"/>
      <c r="AL108" s="374"/>
      <c r="AM108" s="374"/>
      <c r="AN108" s="374"/>
    </row>
    <row r="109" spans="7:40" s="135" customFormat="1" ht="15" customHeight="1" hidden="1">
      <c r="G109" s="591"/>
      <c r="H109" s="156"/>
      <c r="I109" s="368"/>
      <c r="J109" s="375"/>
      <c r="K109" s="375"/>
      <c r="L109" s="363"/>
      <c r="M109" s="602"/>
      <c r="N109" s="603"/>
      <c r="O109" s="357"/>
      <c r="P109" s="598"/>
      <c r="Q109" s="598"/>
      <c r="R109" s="598"/>
      <c r="S109" s="598"/>
      <c r="T109" s="598"/>
      <c r="U109" s="598"/>
      <c r="V109" s="598"/>
      <c r="W109" s="599"/>
      <c r="X109" s="359" t="s">
        <v>83</v>
      </c>
      <c r="Y109" s="599"/>
      <c r="Z109" s="617" t="s">
        <v>34</v>
      </c>
      <c r="AA109" s="226"/>
      <c r="AB109" s="618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</row>
    <row r="110" ht="16.5" customHeight="1" hidden="1"/>
    <row r="111" ht="16.5" customHeight="1" hidden="1"/>
    <row r="112" spans="7:21" s="557" customFormat="1" ht="16.5" customHeight="1" hidden="1">
      <c r="G112" s="557" t="s">
        <v>2448</v>
      </c>
      <c r="I112" s="557" t="s">
        <v>94</v>
      </c>
      <c r="U112" s="576"/>
    </row>
    <row r="113" spans="20:21" ht="16.5" customHeight="1" hidden="1">
      <c r="T113" s="571"/>
      <c r="U113" s="6"/>
    </row>
    <row r="114" spans="7:35" ht="16.5" customHeight="1" hidden="1">
      <c r="G114" s="286"/>
      <c r="H114" s="286"/>
      <c r="I114" s="286"/>
      <c r="J114" s="286"/>
      <c r="K114" s="286"/>
      <c r="L114" s="578" t="s">
        <v>89</v>
      </c>
      <c r="M114" s="444" t="s">
        <v>112</v>
      </c>
      <c r="N114" s="444"/>
      <c r="O114" s="254"/>
      <c r="P114" s="254"/>
      <c r="Q114" s="254"/>
      <c r="R114" s="254"/>
      <c r="S114" s="254"/>
      <c r="T114" s="254"/>
      <c r="U114" s="254"/>
      <c r="V114" s="254"/>
      <c r="W114" s="579"/>
      <c r="X114" s="374"/>
      <c r="Y114" s="374"/>
      <c r="Z114" s="374"/>
      <c r="AA114" s="374"/>
      <c r="AB114" s="374"/>
      <c r="AC114" s="374"/>
      <c r="AD114" s="374"/>
      <c r="AE114" s="374"/>
      <c r="AF114" s="374"/>
      <c r="AG114" s="374"/>
      <c r="AH114" s="374"/>
      <c r="AI114" s="374"/>
    </row>
    <row r="115" spans="7:35" s="135" customFormat="1" ht="15" customHeight="1" hidden="1">
      <c r="G115" s="438"/>
      <c r="H115" s="619"/>
      <c r="I115" s="619"/>
      <c r="J115" s="346"/>
      <c r="L115" s="580" t="s">
        <v>161</v>
      </c>
      <c r="M115" s="348" t="s">
        <v>84</v>
      </c>
      <c r="N115" s="582"/>
      <c r="O115" s="254"/>
      <c r="P115" s="254"/>
      <c r="Q115" s="254"/>
      <c r="R115" s="254"/>
      <c r="S115" s="254"/>
      <c r="T115" s="254"/>
      <c r="U115" s="254"/>
      <c r="V115" s="254"/>
      <c r="W115" s="57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</row>
    <row r="116" spans="7:35" s="135" customFormat="1" ht="15" customHeight="1" hidden="1">
      <c r="G116" s="438"/>
      <c r="H116" s="619"/>
      <c r="I116" s="619"/>
      <c r="J116" s="346"/>
      <c r="L116" s="580" t="s">
        <v>2455</v>
      </c>
      <c r="M116" s="351" t="s">
        <v>2456</v>
      </c>
      <c r="N116" s="584"/>
      <c r="O116" s="254"/>
      <c r="P116" s="254"/>
      <c r="Q116" s="254"/>
      <c r="R116" s="254"/>
      <c r="S116" s="254"/>
      <c r="T116" s="254"/>
      <c r="U116" s="254"/>
      <c r="V116" s="254"/>
      <c r="W116" s="57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</row>
    <row r="117" spans="7:35" s="135" customFormat="1" ht="15" customHeight="1" hidden="1">
      <c r="G117" s="438"/>
      <c r="H117" s="619"/>
      <c r="I117" s="619"/>
      <c r="J117" s="346"/>
      <c r="L117" s="580" t="s">
        <v>2457</v>
      </c>
      <c r="M117" s="352" t="s">
        <v>2458</v>
      </c>
      <c r="N117" s="586"/>
      <c r="O117" s="254"/>
      <c r="P117" s="254"/>
      <c r="Q117" s="254"/>
      <c r="R117" s="254"/>
      <c r="S117" s="254"/>
      <c r="T117" s="254"/>
      <c r="U117" s="254"/>
      <c r="V117" s="254"/>
      <c r="W117" s="57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</row>
    <row r="118" spans="7:35" s="135" customFormat="1" ht="24.75" customHeight="1" hidden="1">
      <c r="G118" s="286"/>
      <c r="H118" s="619"/>
      <c r="I118" s="411"/>
      <c r="J118" s="346"/>
      <c r="L118" s="580"/>
      <c r="M118" s="353"/>
      <c r="N118" s="420"/>
      <c r="O118" s="588"/>
      <c r="P118" s="405"/>
      <c r="Q118" s="405"/>
      <c r="R118" s="405"/>
      <c r="S118" s="405"/>
      <c r="T118" s="405"/>
      <c r="U118" s="405"/>
      <c r="V118" s="589"/>
      <c r="W118" s="590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</row>
    <row r="119" spans="7:35" s="135" customFormat="1" ht="15" customHeight="1" hidden="1">
      <c r="G119" s="620"/>
      <c r="H119" s="619"/>
      <c r="I119" s="411"/>
      <c r="J119" s="412"/>
      <c r="L119" s="580" t="s">
        <v>2459</v>
      </c>
      <c r="M119" s="594" t="s">
        <v>204</v>
      </c>
      <c r="N119" s="595"/>
      <c r="O119" s="596"/>
      <c r="P119" s="596"/>
      <c r="Q119" s="596"/>
      <c r="R119" s="596"/>
      <c r="S119" s="596"/>
      <c r="T119" s="596"/>
      <c r="U119" s="596"/>
      <c r="V119" s="596"/>
      <c r="W119" s="579"/>
      <c r="X119" s="139"/>
      <c r="Y119" s="137" t="e">
        <f>#N/A</f>
        <v>#VALUE!</v>
      </c>
      <c r="Z119" s="139"/>
      <c r="AA119" s="137"/>
      <c r="AB119" s="139"/>
      <c r="AC119" s="139"/>
      <c r="AD119" s="139"/>
      <c r="AE119" s="139"/>
      <c r="AF119" s="139"/>
      <c r="AG119" s="139"/>
      <c r="AH119" s="139"/>
      <c r="AI119" s="139"/>
    </row>
    <row r="120" spans="7:35" s="135" customFormat="1" ht="16.5" customHeight="1" hidden="1">
      <c r="G120" s="620"/>
      <c r="H120" s="619">
        <v>1</v>
      </c>
      <c r="I120" s="411"/>
      <c r="J120" s="412"/>
      <c r="K120" s="593"/>
      <c r="L120" s="363"/>
      <c r="M120" s="597"/>
      <c r="N120" s="364"/>
      <c r="O120" s="357"/>
      <c r="P120" s="357"/>
      <c r="Q120" s="357"/>
      <c r="R120" s="599"/>
      <c r="S120" s="359" t="s">
        <v>83</v>
      </c>
      <c r="T120" s="599"/>
      <c r="U120" s="359" t="s">
        <v>34</v>
      </c>
      <c r="V120" s="255"/>
      <c r="W120" s="579"/>
      <c r="X120" s="139" t="e">
        <f>#N/A</f>
        <v>#VALUE!</v>
      </c>
      <c r="Y120" s="137"/>
      <c r="Z120" s="137">
        <f>IF(M120="","",M120)</f>
        <v>0</v>
      </c>
      <c r="AA120" s="137"/>
      <c r="AB120" s="137"/>
      <c r="AC120" s="137"/>
      <c r="AD120" s="139"/>
      <c r="AE120" s="139"/>
      <c r="AF120" s="139"/>
      <c r="AG120" s="139"/>
      <c r="AH120" s="139"/>
      <c r="AI120" s="139"/>
    </row>
    <row r="121" spans="7:35" s="135" customFormat="1" ht="0" customHeight="1" hidden="1">
      <c r="G121" s="620"/>
      <c r="H121" s="619"/>
      <c r="I121" s="411"/>
      <c r="J121" s="412"/>
      <c r="K121" s="593"/>
      <c r="L121" s="601"/>
      <c r="M121" s="364"/>
      <c r="N121" s="364"/>
      <c r="O121" s="364"/>
      <c r="P121" s="364"/>
      <c r="Q121" s="367">
        <f>R120&amp;"-"&amp;T120</f>
        <v>0</v>
      </c>
      <c r="R121" s="599"/>
      <c r="S121" s="359"/>
      <c r="T121" s="599"/>
      <c r="U121" s="359"/>
      <c r="V121" s="255"/>
      <c r="W121" s="590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</row>
    <row r="122" spans="7:35" ht="15" customHeight="1" hidden="1">
      <c r="G122" s="620"/>
      <c r="H122" s="286"/>
      <c r="I122" s="411"/>
      <c r="J122" s="412"/>
      <c r="K122" s="286"/>
      <c r="L122" s="369"/>
      <c r="M122" s="611" t="s">
        <v>2461</v>
      </c>
      <c r="N122" s="611"/>
      <c r="O122" s="611"/>
      <c r="P122" s="611"/>
      <c r="Q122" s="611"/>
      <c r="R122" s="611"/>
      <c r="S122" s="611"/>
      <c r="T122" s="611"/>
      <c r="U122" s="612"/>
      <c r="V122" s="621"/>
      <c r="W122" s="373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</row>
    <row r="123" spans="7:35" ht="15" customHeight="1" hidden="1">
      <c r="G123" s="286"/>
      <c r="H123" s="286"/>
      <c r="I123" s="411"/>
      <c r="J123" s="375"/>
      <c r="K123" s="286"/>
      <c r="L123" s="369"/>
      <c r="M123" s="370" t="s">
        <v>209</v>
      </c>
      <c r="N123" s="370"/>
      <c r="O123" s="370"/>
      <c r="P123" s="370"/>
      <c r="Q123" s="370"/>
      <c r="R123" s="370"/>
      <c r="S123" s="370"/>
      <c r="T123" s="370"/>
      <c r="U123" s="613"/>
      <c r="V123" s="621"/>
      <c r="W123" s="608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</row>
    <row r="124" spans="7:35" ht="15" customHeight="1" hidden="1">
      <c r="G124" s="438"/>
      <c r="H124" s="286"/>
      <c r="I124" s="286"/>
      <c r="J124" s="375"/>
      <c r="K124" s="286"/>
      <c r="L124" s="369"/>
      <c r="M124" s="376"/>
      <c r="N124" s="376"/>
      <c r="O124" s="376"/>
      <c r="P124" s="376"/>
      <c r="Q124" s="376"/>
      <c r="R124" s="376"/>
      <c r="S124" s="376"/>
      <c r="T124" s="376"/>
      <c r="U124" s="614"/>
      <c r="V124" s="621"/>
      <c r="W124" s="608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</row>
    <row r="125" spans="7:35" ht="15" customHeight="1" hidden="1">
      <c r="G125" s="438"/>
      <c r="H125" s="286"/>
      <c r="I125" s="286"/>
      <c r="J125" s="375"/>
      <c r="K125" s="286"/>
      <c r="L125" s="369"/>
      <c r="M125" s="378" t="s">
        <v>2462</v>
      </c>
      <c r="N125" s="378"/>
      <c r="O125" s="378"/>
      <c r="P125" s="378"/>
      <c r="Q125" s="378"/>
      <c r="R125" s="378"/>
      <c r="S125" s="378"/>
      <c r="T125" s="378"/>
      <c r="U125" s="615"/>
      <c r="V125" s="621"/>
      <c r="W125" s="608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</row>
    <row r="126" spans="7:35" ht="15" customHeight="1" hidden="1">
      <c r="G126" s="438"/>
      <c r="H126" s="286"/>
      <c r="I126" s="286"/>
      <c r="J126" s="375"/>
      <c r="K126" s="286"/>
      <c r="L126" s="369"/>
      <c r="M126" s="389" t="s">
        <v>2463</v>
      </c>
      <c r="N126" s="389"/>
      <c r="O126" s="389"/>
      <c r="P126" s="389"/>
      <c r="Q126" s="389"/>
      <c r="R126" s="389"/>
      <c r="S126" s="389"/>
      <c r="T126" s="389"/>
      <c r="U126" s="383"/>
      <c r="V126" s="621"/>
      <c r="W126" s="608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</row>
    <row r="127" spans="7:35" ht="15" customHeight="1" hidden="1">
      <c r="G127" s="438"/>
      <c r="H127" s="286"/>
      <c r="I127" s="286"/>
      <c r="J127" s="375"/>
      <c r="K127" s="286"/>
      <c r="L127" s="369"/>
      <c r="M127" s="182" t="s">
        <v>107</v>
      </c>
      <c r="N127" s="182"/>
      <c r="O127" s="182"/>
      <c r="P127" s="182"/>
      <c r="Q127" s="182"/>
      <c r="R127" s="182"/>
      <c r="S127" s="182"/>
      <c r="T127" s="182"/>
      <c r="U127" s="616"/>
      <c r="V127" s="621"/>
      <c r="W127" s="608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</row>
    <row r="128" spans="24:34" ht="16.5" customHeight="1" hidden="1"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</row>
    <row r="129" spans="7:34" s="557" customFormat="1" ht="16.5" customHeight="1" hidden="1">
      <c r="G129" s="557" t="s">
        <v>2448</v>
      </c>
      <c r="I129" s="557" t="s">
        <v>95</v>
      </c>
      <c r="V129" s="576"/>
      <c r="X129" s="577"/>
      <c r="Y129" s="577"/>
      <c r="Z129" s="577"/>
      <c r="AA129" s="577"/>
      <c r="AB129" s="577"/>
      <c r="AC129" s="577"/>
      <c r="AD129" s="577"/>
      <c r="AE129" s="577"/>
      <c r="AF129" s="577"/>
      <c r="AG129" s="577"/>
      <c r="AH129" s="577"/>
    </row>
    <row r="130" spans="20:34" ht="16.5" customHeight="1" hidden="1">
      <c r="T130" s="571"/>
      <c r="U130" s="6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</row>
    <row r="131" spans="7:35" ht="16.5" customHeight="1" hidden="1">
      <c r="G131" s="286"/>
      <c r="H131" s="286"/>
      <c r="I131" s="286"/>
      <c r="J131" s="286"/>
      <c r="K131" s="286"/>
      <c r="L131" s="578" t="s">
        <v>89</v>
      </c>
      <c r="M131" s="444" t="s">
        <v>112</v>
      </c>
      <c r="N131" s="444"/>
      <c r="O131" s="254"/>
      <c r="P131" s="254"/>
      <c r="Q131" s="254"/>
      <c r="R131" s="254"/>
      <c r="S131" s="254"/>
      <c r="T131" s="254"/>
      <c r="U131" s="254"/>
      <c r="V131" s="254"/>
      <c r="W131" s="579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</row>
    <row r="132" spans="7:35" s="135" customFormat="1" ht="15" customHeight="1" hidden="1">
      <c r="G132" s="438"/>
      <c r="H132" s="619"/>
      <c r="I132" s="619"/>
      <c r="J132" s="346"/>
      <c r="L132" s="580" t="s">
        <v>161</v>
      </c>
      <c r="M132" s="348" t="s">
        <v>84</v>
      </c>
      <c r="N132" s="582"/>
      <c r="O132" s="254"/>
      <c r="P132" s="254"/>
      <c r="Q132" s="254"/>
      <c r="R132" s="254"/>
      <c r="S132" s="254"/>
      <c r="T132" s="254"/>
      <c r="U132" s="254"/>
      <c r="V132" s="254"/>
      <c r="W132" s="57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</row>
    <row r="133" spans="7:35" s="135" customFormat="1" ht="15" customHeight="1" hidden="1">
      <c r="G133" s="438"/>
      <c r="H133" s="619"/>
      <c r="I133" s="619"/>
      <c r="J133" s="346"/>
      <c r="L133" s="580" t="s">
        <v>2455</v>
      </c>
      <c r="M133" s="351" t="s">
        <v>2456</v>
      </c>
      <c r="N133" s="584"/>
      <c r="O133" s="254"/>
      <c r="P133" s="254"/>
      <c r="Q133" s="254"/>
      <c r="R133" s="254"/>
      <c r="S133" s="254"/>
      <c r="T133" s="254"/>
      <c r="U133" s="254"/>
      <c r="V133" s="254"/>
      <c r="W133" s="57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</row>
    <row r="134" spans="7:35" s="135" customFormat="1" ht="15" customHeight="1" hidden="1">
      <c r="G134" s="438"/>
      <c r="H134" s="619"/>
      <c r="I134" s="619"/>
      <c r="J134" s="346"/>
      <c r="L134" s="580" t="s">
        <v>2457</v>
      </c>
      <c r="M134" s="352" t="s">
        <v>2458</v>
      </c>
      <c r="N134" s="586"/>
      <c r="O134" s="254"/>
      <c r="P134" s="254"/>
      <c r="Q134" s="254"/>
      <c r="R134" s="254"/>
      <c r="S134" s="254"/>
      <c r="T134" s="254"/>
      <c r="U134" s="254"/>
      <c r="V134" s="254"/>
      <c r="W134" s="57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</row>
    <row r="135" spans="7:35" s="135" customFormat="1" ht="24.75" customHeight="1" hidden="1">
      <c r="G135" s="286"/>
      <c r="H135" s="619"/>
      <c r="I135" s="411"/>
      <c r="J135" s="346"/>
      <c r="L135" s="580"/>
      <c r="M135" s="353"/>
      <c r="N135" s="420"/>
      <c r="O135" s="588"/>
      <c r="P135" s="405"/>
      <c r="Q135" s="405"/>
      <c r="R135" s="405"/>
      <c r="S135" s="405"/>
      <c r="T135" s="405"/>
      <c r="U135" s="405"/>
      <c r="V135" s="589"/>
      <c r="W135" s="590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</row>
    <row r="136" spans="7:35" s="135" customFormat="1" ht="15" customHeight="1" hidden="1">
      <c r="G136" s="620"/>
      <c r="H136" s="619"/>
      <c r="I136" s="411"/>
      <c r="J136" s="412"/>
      <c r="L136" s="580" t="s">
        <v>2459</v>
      </c>
      <c r="M136" s="594" t="s">
        <v>204</v>
      </c>
      <c r="N136" s="595"/>
      <c r="O136" s="596"/>
      <c r="P136" s="596"/>
      <c r="Q136" s="596"/>
      <c r="R136" s="596"/>
      <c r="S136" s="596"/>
      <c r="T136" s="596"/>
      <c r="U136" s="596"/>
      <c r="V136" s="596"/>
      <c r="W136" s="579"/>
      <c r="X136" s="139"/>
      <c r="Y136" s="137" t="e">
        <f>#N/A</f>
        <v>#VALUE!</v>
      </c>
      <c r="Z136" s="139"/>
      <c r="AA136" s="137"/>
      <c r="AB136" s="139"/>
      <c r="AC136" s="139"/>
      <c r="AD136" s="139"/>
      <c r="AE136" s="139"/>
      <c r="AF136" s="139"/>
      <c r="AG136" s="139"/>
      <c r="AH136" s="139"/>
      <c r="AI136" s="139"/>
    </row>
    <row r="137" spans="7:35" s="135" customFormat="1" ht="16.5" customHeight="1" hidden="1">
      <c r="G137" s="620"/>
      <c r="H137" s="619">
        <v>1</v>
      </c>
      <c r="I137" s="411"/>
      <c r="J137" s="412"/>
      <c r="K137" s="593"/>
      <c r="L137" s="363"/>
      <c r="M137" s="597"/>
      <c r="N137" s="364"/>
      <c r="O137" s="357"/>
      <c r="P137" s="357"/>
      <c r="Q137" s="357"/>
      <c r="R137" s="599"/>
      <c r="S137" s="359" t="s">
        <v>83</v>
      </c>
      <c r="T137" s="599"/>
      <c r="U137" s="359" t="s">
        <v>34</v>
      </c>
      <c r="V137" s="255"/>
      <c r="W137" s="579"/>
      <c r="X137" s="139" t="e">
        <f>#N/A</f>
        <v>#VALUE!</v>
      </c>
      <c r="Y137" s="137"/>
      <c r="Z137" s="137">
        <f>IF(M137="","",M137)</f>
        <v>0</v>
      </c>
      <c r="AA137" s="137"/>
      <c r="AB137" s="137"/>
      <c r="AC137" s="137"/>
      <c r="AD137" s="139"/>
      <c r="AE137" s="139"/>
      <c r="AF137" s="139"/>
      <c r="AG137" s="139"/>
      <c r="AH137" s="139"/>
      <c r="AI137" s="139"/>
    </row>
    <row r="138" spans="7:35" s="135" customFormat="1" ht="0" customHeight="1" hidden="1">
      <c r="G138" s="620"/>
      <c r="H138" s="619"/>
      <c r="I138" s="411"/>
      <c r="J138" s="412"/>
      <c r="K138" s="593"/>
      <c r="L138" s="601"/>
      <c r="M138" s="364"/>
      <c r="N138" s="364"/>
      <c r="O138" s="364"/>
      <c r="P138" s="364"/>
      <c r="Q138" s="367">
        <f>R137&amp;"-"&amp;T137</f>
        <v>0</v>
      </c>
      <c r="R138" s="599"/>
      <c r="S138" s="359"/>
      <c r="T138" s="599"/>
      <c r="U138" s="359"/>
      <c r="V138" s="255"/>
      <c r="W138" s="590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</row>
    <row r="139" spans="7:35" ht="15" customHeight="1" hidden="1">
      <c r="G139" s="620"/>
      <c r="H139" s="286"/>
      <c r="I139" s="411"/>
      <c r="J139" s="412"/>
      <c r="K139" s="286"/>
      <c r="L139" s="369"/>
      <c r="M139" s="611" t="s">
        <v>2461</v>
      </c>
      <c r="N139" s="611"/>
      <c r="O139" s="611"/>
      <c r="P139" s="611"/>
      <c r="Q139" s="611"/>
      <c r="R139" s="611"/>
      <c r="S139" s="611"/>
      <c r="T139" s="611"/>
      <c r="U139" s="612"/>
      <c r="V139" s="621"/>
      <c r="W139" s="373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</row>
    <row r="140" spans="7:35" ht="15" customHeight="1" hidden="1">
      <c r="G140" s="286"/>
      <c r="H140" s="286"/>
      <c r="I140" s="411"/>
      <c r="J140" s="375"/>
      <c r="K140" s="286"/>
      <c r="L140" s="369"/>
      <c r="M140" s="370" t="s">
        <v>209</v>
      </c>
      <c r="N140" s="370"/>
      <c r="O140" s="370"/>
      <c r="P140" s="370"/>
      <c r="Q140" s="370"/>
      <c r="R140" s="370"/>
      <c r="S140" s="370"/>
      <c r="T140" s="370"/>
      <c r="U140" s="613"/>
      <c r="V140" s="621"/>
      <c r="W140" s="608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4"/>
    </row>
    <row r="141" spans="7:35" ht="15" customHeight="1" hidden="1">
      <c r="G141" s="438"/>
      <c r="H141" s="286"/>
      <c r="I141" s="286"/>
      <c r="J141" s="375"/>
      <c r="K141" s="286"/>
      <c r="L141" s="369"/>
      <c r="M141" s="376"/>
      <c r="N141" s="376"/>
      <c r="O141" s="376"/>
      <c r="P141" s="376"/>
      <c r="Q141" s="376"/>
      <c r="R141" s="376"/>
      <c r="S141" s="376"/>
      <c r="T141" s="376"/>
      <c r="U141" s="614"/>
      <c r="V141" s="621"/>
      <c r="W141" s="608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</row>
    <row r="142" spans="7:35" ht="15" customHeight="1" hidden="1">
      <c r="G142" s="438"/>
      <c r="H142" s="286"/>
      <c r="I142" s="286"/>
      <c r="J142" s="375"/>
      <c r="K142" s="286"/>
      <c r="L142" s="369"/>
      <c r="M142" s="378" t="s">
        <v>2462</v>
      </c>
      <c r="N142" s="378"/>
      <c r="O142" s="378"/>
      <c r="P142" s="378"/>
      <c r="Q142" s="378"/>
      <c r="R142" s="378"/>
      <c r="S142" s="378"/>
      <c r="T142" s="378"/>
      <c r="U142" s="615"/>
      <c r="V142" s="621"/>
      <c r="W142" s="608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4"/>
    </row>
    <row r="143" spans="7:35" ht="15" customHeight="1" hidden="1">
      <c r="G143" s="438"/>
      <c r="H143" s="286"/>
      <c r="I143" s="286"/>
      <c r="J143" s="375"/>
      <c r="K143" s="286"/>
      <c r="L143" s="369"/>
      <c r="M143" s="389" t="s">
        <v>2463</v>
      </c>
      <c r="N143" s="389"/>
      <c r="O143" s="389"/>
      <c r="P143" s="389"/>
      <c r="Q143" s="389"/>
      <c r="R143" s="389"/>
      <c r="S143" s="389"/>
      <c r="T143" s="389"/>
      <c r="U143" s="383"/>
      <c r="V143" s="621"/>
      <c r="W143" s="608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</row>
    <row r="144" spans="7:35" ht="15" customHeight="1" hidden="1">
      <c r="G144" s="438"/>
      <c r="H144" s="286"/>
      <c r="I144" s="286"/>
      <c r="J144" s="375"/>
      <c r="K144" s="286"/>
      <c r="L144" s="369"/>
      <c r="M144" s="182" t="s">
        <v>107</v>
      </c>
      <c r="N144" s="182"/>
      <c r="O144" s="182"/>
      <c r="P144" s="182"/>
      <c r="Q144" s="182"/>
      <c r="R144" s="182"/>
      <c r="S144" s="182"/>
      <c r="T144" s="182"/>
      <c r="U144" s="616"/>
      <c r="V144" s="621"/>
      <c r="W144" s="608"/>
      <c r="X144" s="374"/>
      <c r="Y144" s="374"/>
      <c r="Z144" s="374"/>
      <c r="AA144" s="374"/>
      <c r="AB144" s="374"/>
      <c r="AC144" s="374"/>
      <c r="AD144" s="374"/>
      <c r="AE144" s="374"/>
      <c r="AF144" s="374"/>
      <c r="AG144" s="374"/>
      <c r="AH144" s="374"/>
      <c r="AI144" s="374"/>
    </row>
    <row r="145" spans="24:34" ht="16.5" customHeight="1" hidden="1"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</row>
    <row r="146" spans="7:34" s="557" customFormat="1" ht="16.5" customHeight="1" hidden="1">
      <c r="G146" s="557" t="s">
        <v>2448</v>
      </c>
      <c r="I146" s="557" t="s">
        <v>118</v>
      </c>
      <c r="V146" s="576"/>
      <c r="X146" s="577"/>
      <c r="Y146" s="577"/>
      <c r="Z146" s="577"/>
      <c r="AA146" s="577"/>
      <c r="AB146" s="577"/>
      <c r="AC146" s="577"/>
      <c r="AD146" s="577"/>
      <c r="AE146" s="577"/>
      <c r="AF146" s="577"/>
      <c r="AG146" s="577"/>
      <c r="AH146" s="577"/>
    </row>
    <row r="147" spans="20:34" ht="16.5" customHeight="1" hidden="1">
      <c r="T147" s="571"/>
      <c r="U147" s="6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</row>
    <row r="148" spans="7:35" ht="16.5" customHeight="1" hidden="1">
      <c r="G148" s="286"/>
      <c r="H148" s="286"/>
      <c r="I148" s="286"/>
      <c r="J148" s="286"/>
      <c r="K148" s="286"/>
      <c r="L148" s="578" t="s">
        <v>89</v>
      </c>
      <c r="M148" s="444" t="s">
        <v>112</v>
      </c>
      <c r="N148" s="444"/>
      <c r="O148" s="254"/>
      <c r="P148" s="254"/>
      <c r="Q148" s="254"/>
      <c r="R148" s="254"/>
      <c r="S148" s="254"/>
      <c r="T148" s="254"/>
      <c r="U148" s="254"/>
      <c r="V148" s="254"/>
      <c r="W148" s="579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</row>
    <row r="149" spans="7:35" s="135" customFormat="1" ht="15" customHeight="1" hidden="1">
      <c r="G149" s="438"/>
      <c r="H149" s="619"/>
      <c r="I149" s="619"/>
      <c r="J149" s="346"/>
      <c r="L149" s="580" t="s">
        <v>161</v>
      </c>
      <c r="M149" s="348" t="s">
        <v>84</v>
      </c>
      <c r="N149" s="582"/>
      <c r="O149" s="254"/>
      <c r="P149" s="254"/>
      <c r="Q149" s="254"/>
      <c r="R149" s="254"/>
      <c r="S149" s="254"/>
      <c r="T149" s="254"/>
      <c r="U149" s="254"/>
      <c r="V149" s="254"/>
      <c r="W149" s="57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</row>
    <row r="150" spans="7:35" s="135" customFormat="1" ht="15" customHeight="1" hidden="1">
      <c r="G150" s="438"/>
      <c r="H150" s="619"/>
      <c r="I150" s="619"/>
      <c r="J150" s="346"/>
      <c r="L150" s="580" t="s">
        <v>2455</v>
      </c>
      <c r="M150" s="351" t="s">
        <v>2456</v>
      </c>
      <c r="N150" s="584"/>
      <c r="O150" s="254"/>
      <c r="P150" s="254"/>
      <c r="Q150" s="254"/>
      <c r="R150" s="254"/>
      <c r="S150" s="254"/>
      <c r="T150" s="254"/>
      <c r="U150" s="254"/>
      <c r="V150" s="254"/>
      <c r="W150" s="57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</row>
    <row r="151" spans="7:35" s="135" customFormat="1" ht="15" customHeight="1" hidden="1">
      <c r="G151" s="438"/>
      <c r="H151" s="619"/>
      <c r="I151" s="619"/>
      <c r="J151" s="346"/>
      <c r="L151" s="580" t="s">
        <v>2457</v>
      </c>
      <c r="M151" s="352" t="s">
        <v>2458</v>
      </c>
      <c r="N151" s="586"/>
      <c r="O151" s="254"/>
      <c r="P151" s="254"/>
      <c r="Q151" s="254"/>
      <c r="R151" s="254"/>
      <c r="S151" s="254"/>
      <c r="T151" s="254"/>
      <c r="U151" s="254"/>
      <c r="V151" s="254"/>
      <c r="W151" s="57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</row>
    <row r="152" spans="7:35" s="135" customFormat="1" ht="24.75" customHeight="1" hidden="1">
      <c r="G152" s="286"/>
      <c r="H152" s="619"/>
      <c r="I152" s="411"/>
      <c r="J152" s="346"/>
      <c r="L152" s="580" t="s">
        <v>2464</v>
      </c>
      <c r="M152" s="353" t="s">
        <v>2465</v>
      </c>
      <c r="N152" s="420"/>
      <c r="O152" s="354"/>
      <c r="P152" s="354"/>
      <c r="Q152" s="354"/>
      <c r="R152" s="354"/>
      <c r="S152" s="354"/>
      <c r="T152" s="354"/>
      <c r="U152" s="354"/>
      <c r="V152" s="354"/>
      <c r="W152" s="57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</row>
    <row r="153" spans="7:35" s="135" customFormat="1" ht="15" customHeight="1" hidden="1">
      <c r="G153" s="620"/>
      <c r="H153" s="619"/>
      <c r="I153" s="411"/>
      <c r="J153" s="412"/>
      <c r="L153" s="580" t="s">
        <v>2459</v>
      </c>
      <c r="M153" s="594" t="s">
        <v>204</v>
      </c>
      <c r="N153" s="595"/>
      <c r="O153" s="596"/>
      <c r="P153" s="596"/>
      <c r="Q153" s="596"/>
      <c r="R153" s="596"/>
      <c r="S153" s="596"/>
      <c r="T153" s="596"/>
      <c r="U153" s="596"/>
      <c r="V153" s="596"/>
      <c r="W153" s="579"/>
      <c r="X153" s="139"/>
      <c r="Y153" s="137" t="e">
        <f>#N/A</f>
        <v>#VALUE!</v>
      </c>
      <c r="Z153" s="139"/>
      <c r="AA153" s="137"/>
      <c r="AB153" s="139"/>
      <c r="AC153" s="139"/>
      <c r="AD153" s="139"/>
      <c r="AE153" s="139"/>
      <c r="AF153" s="139"/>
      <c r="AG153" s="139"/>
      <c r="AH153" s="139"/>
      <c r="AI153" s="139"/>
    </row>
    <row r="154" spans="7:35" s="135" customFormat="1" ht="15.75" customHeight="1" hidden="1">
      <c r="G154" s="620"/>
      <c r="H154" s="619">
        <v>1</v>
      </c>
      <c r="I154" s="411"/>
      <c r="J154" s="412"/>
      <c r="K154" s="593"/>
      <c r="L154" s="363"/>
      <c r="M154" s="597"/>
      <c r="N154" s="364"/>
      <c r="O154" s="622"/>
      <c r="P154" s="357"/>
      <c r="Q154" s="357"/>
      <c r="R154" s="599"/>
      <c r="S154" s="359" t="s">
        <v>83</v>
      </c>
      <c r="T154" s="599"/>
      <c r="U154" s="359" t="s">
        <v>34</v>
      </c>
      <c r="V154" s="255"/>
      <c r="W154" s="579"/>
      <c r="X154" s="139" t="e">
        <f>#N/A</f>
        <v>#VALUE!</v>
      </c>
      <c r="Y154" s="137"/>
      <c r="Z154" s="137">
        <f>IF(M154="","",M154)</f>
        <v>0</v>
      </c>
      <c r="AA154" s="137"/>
      <c r="AB154" s="137"/>
      <c r="AC154" s="137"/>
      <c r="AD154" s="139"/>
      <c r="AE154" s="139"/>
      <c r="AF154" s="139"/>
      <c r="AG154" s="139"/>
      <c r="AH154" s="139"/>
      <c r="AI154" s="139"/>
    </row>
    <row r="155" spans="7:35" s="135" customFormat="1" ht="0" customHeight="1" hidden="1">
      <c r="G155" s="620"/>
      <c r="H155" s="619"/>
      <c r="I155" s="411"/>
      <c r="J155" s="412"/>
      <c r="K155" s="593"/>
      <c r="L155" s="601"/>
      <c r="M155" s="364"/>
      <c r="N155" s="364"/>
      <c r="O155" s="364"/>
      <c r="P155" s="364"/>
      <c r="Q155" s="367">
        <f>R154&amp;"-"&amp;T154</f>
        <v>0</v>
      </c>
      <c r="R155" s="599"/>
      <c r="S155" s="359"/>
      <c r="T155" s="599"/>
      <c r="U155" s="359"/>
      <c r="V155" s="255"/>
      <c r="W155" s="590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</row>
    <row r="156" spans="7:35" ht="15" customHeight="1" hidden="1">
      <c r="G156" s="620"/>
      <c r="H156" s="286"/>
      <c r="I156" s="411"/>
      <c r="J156" s="412"/>
      <c r="K156" s="286"/>
      <c r="L156" s="369"/>
      <c r="M156" s="611" t="s">
        <v>2461</v>
      </c>
      <c r="N156" s="611"/>
      <c r="O156" s="611"/>
      <c r="P156" s="611"/>
      <c r="Q156" s="611"/>
      <c r="R156" s="611"/>
      <c r="S156" s="611"/>
      <c r="T156" s="611"/>
      <c r="U156" s="612"/>
      <c r="V156" s="621"/>
      <c r="W156" s="373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</row>
    <row r="157" spans="7:35" ht="15" customHeight="1" hidden="1">
      <c r="G157" s="286"/>
      <c r="H157" s="286"/>
      <c r="I157" s="411"/>
      <c r="J157" s="375"/>
      <c r="K157" s="286"/>
      <c r="L157" s="369"/>
      <c r="M157" s="370" t="s">
        <v>209</v>
      </c>
      <c r="N157" s="370"/>
      <c r="O157" s="370"/>
      <c r="P157" s="370"/>
      <c r="Q157" s="370"/>
      <c r="R157" s="370"/>
      <c r="S157" s="370"/>
      <c r="T157" s="370"/>
      <c r="U157" s="613"/>
      <c r="V157" s="621"/>
      <c r="W157" s="608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</row>
    <row r="158" spans="7:35" ht="15" customHeight="1" hidden="1">
      <c r="G158" s="438"/>
      <c r="H158" s="286"/>
      <c r="I158" s="286"/>
      <c r="J158" s="375"/>
      <c r="K158" s="286"/>
      <c r="L158" s="369"/>
      <c r="M158" s="376" t="s">
        <v>2466</v>
      </c>
      <c r="N158" s="376"/>
      <c r="O158" s="376"/>
      <c r="P158" s="376"/>
      <c r="Q158" s="376"/>
      <c r="R158" s="376"/>
      <c r="S158" s="376"/>
      <c r="T158" s="376"/>
      <c r="U158" s="614"/>
      <c r="V158" s="621"/>
      <c r="W158" s="608"/>
      <c r="X158" s="374"/>
      <c r="Y158" s="374"/>
      <c r="Z158" s="374"/>
      <c r="AA158" s="374"/>
      <c r="AB158" s="374"/>
      <c r="AC158" s="374"/>
      <c r="AD158" s="374"/>
      <c r="AE158" s="374"/>
      <c r="AF158" s="374"/>
      <c r="AG158" s="374"/>
      <c r="AH158" s="374"/>
      <c r="AI158" s="374"/>
    </row>
    <row r="159" spans="7:35" ht="15" customHeight="1" hidden="1">
      <c r="G159" s="438"/>
      <c r="H159" s="286"/>
      <c r="I159" s="286"/>
      <c r="J159" s="375"/>
      <c r="K159" s="286"/>
      <c r="L159" s="369"/>
      <c r="M159" s="378" t="s">
        <v>2462</v>
      </c>
      <c r="N159" s="378"/>
      <c r="O159" s="378"/>
      <c r="P159" s="378"/>
      <c r="Q159" s="378"/>
      <c r="R159" s="378"/>
      <c r="S159" s="378"/>
      <c r="T159" s="378"/>
      <c r="U159" s="615"/>
      <c r="V159" s="621"/>
      <c r="W159" s="608"/>
      <c r="X159" s="374"/>
      <c r="Y159" s="374"/>
      <c r="Z159" s="374"/>
      <c r="AA159" s="374"/>
      <c r="AB159" s="374"/>
      <c r="AC159" s="374"/>
      <c r="AD159" s="374"/>
      <c r="AE159" s="374"/>
      <c r="AF159" s="374"/>
      <c r="AG159" s="374"/>
      <c r="AH159" s="374"/>
      <c r="AI159" s="374"/>
    </row>
    <row r="160" spans="7:35" ht="15" customHeight="1" hidden="1">
      <c r="G160" s="438"/>
      <c r="H160" s="286"/>
      <c r="I160" s="286"/>
      <c r="J160" s="375"/>
      <c r="K160" s="286"/>
      <c r="L160" s="369"/>
      <c r="M160" s="389" t="s">
        <v>2463</v>
      </c>
      <c r="N160" s="389"/>
      <c r="O160" s="389"/>
      <c r="P160" s="389"/>
      <c r="Q160" s="389"/>
      <c r="R160" s="389"/>
      <c r="S160" s="389"/>
      <c r="T160" s="389"/>
      <c r="U160" s="383"/>
      <c r="V160" s="621"/>
      <c r="W160" s="608"/>
      <c r="X160" s="374"/>
      <c r="Y160" s="374"/>
      <c r="Z160" s="374"/>
      <c r="AA160" s="374"/>
      <c r="AB160" s="374"/>
      <c r="AC160" s="374"/>
      <c r="AD160" s="374"/>
      <c r="AE160" s="374"/>
      <c r="AF160" s="374"/>
      <c r="AG160" s="374"/>
      <c r="AH160" s="374"/>
      <c r="AI160" s="374"/>
    </row>
    <row r="161" spans="7:35" ht="7.5" customHeight="1" hidden="1">
      <c r="G161" s="438"/>
      <c r="H161" s="286"/>
      <c r="I161" s="286"/>
      <c r="J161" s="375"/>
      <c r="K161" s="286"/>
      <c r="L161" s="369"/>
      <c r="M161" s="182" t="s">
        <v>107</v>
      </c>
      <c r="N161" s="182"/>
      <c r="O161" s="182"/>
      <c r="P161" s="182"/>
      <c r="Q161" s="182"/>
      <c r="R161" s="182"/>
      <c r="S161" s="182"/>
      <c r="T161" s="182"/>
      <c r="U161" s="616"/>
      <c r="V161" s="621"/>
      <c r="W161" s="608"/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</row>
    <row r="163" spans="1:30" s="557" customFormat="1" ht="16.5" customHeight="1">
      <c r="A163" s="557" t="s">
        <v>2448</v>
      </c>
      <c r="C163" s="557" t="s">
        <v>119</v>
      </c>
      <c r="AD163" s="576"/>
    </row>
    <row r="164" ht="16.5" customHeight="1">
      <c r="AD164" s="6"/>
    </row>
    <row r="165" spans="12:39" ht="16.5" customHeight="1">
      <c r="L165" s="571"/>
      <c r="M165" s="571"/>
      <c r="N165" s="571"/>
      <c r="O165" s="571"/>
      <c r="P165" s="571"/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  <c r="AB165" s="571"/>
      <c r="AC165" s="571"/>
      <c r="AD165" s="571"/>
      <c r="AE165" s="571"/>
      <c r="AF165" s="571"/>
      <c r="AG165" s="571"/>
      <c r="AH165" s="571"/>
      <c r="AI165" s="571"/>
      <c r="AJ165" s="571"/>
      <c r="AK165" s="571"/>
      <c r="AL165" s="571"/>
      <c r="AM165" s="571"/>
    </row>
    <row r="166" spans="1:50" s="135" customFormat="1" ht="22.5" customHeight="1">
      <c r="A166" s="339">
        <v>1</v>
      </c>
      <c r="B166" s="139"/>
      <c r="C166" s="139"/>
      <c r="D166" s="139"/>
      <c r="E166" s="139"/>
      <c r="F166" s="245"/>
      <c r="G166" s="245"/>
      <c r="H166" s="245"/>
      <c r="I166" s="269"/>
      <c r="J166" s="271"/>
      <c r="K166" s="271"/>
      <c r="L166" s="347" t="e">
        <f>#N/A</f>
        <v>#VALUE!</v>
      </c>
      <c r="M166" s="444" t="s">
        <v>112</v>
      </c>
      <c r="N166" s="623"/>
      <c r="O166" s="623"/>
      <c r="P166" s="623"/>
      <c r="Q166" s="623"/>
      <c r="R166" s="623"/>
      <c r="S166" s="623"/>
      <c r="T166" s="623"/>
      <c r="U166" s="623"/>
      <c r="V166" s="623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3"/>
      <c r="AH166" s="623"/>
      <c r="AI166" s="623"/>
      <c r="AJ166" s="623"/>
      <c r="AK166" s="623"/>
      <c r="AL166" s="623"/>
      <c r="AM166" s="407" t="s">
        <v>200</v>
      </c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</row>
    <row r="167" spans="1:50" s="135" customFormat="1" ht="22.5" customHeight="1">
      <c r="A167" s="339"/>
      <c r="B167" s="339">
        <v>1</v>
      </c>
      <c r="C167" s="139"/>
      <c r="D167" s="139"/>
      <c r="E167" s="139"/>
      <c r="F167" s="408"/>
      <c r="G167" s="140"/>
      <c r="H167" s="140"/>
      <c r="I167" s="409"/>
      <c r="J167" s="287"/>
      <c r="L167" s="347" t="e">
        <f>#N/A</f>
        <v>#NAME?</v>
      </c>
      <c r="M167" s="348" t="s">
        <v>84</v>
      </c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  <c r="AA167" s="410"/>
      <c r="AB167" s="410"/>
      <c r="AC167" s="410"/>
      <c r="AD167" s="410"/>
      <c r="AE167" s="410"/>
      <c r="AF167" s="410"/>
      <c r="AG167" s="410"/>
      <c r="AH167" s="410"/>
      <c r="AI167" s="410"/>
      <c r="AJ167" s="410"/>
      <c r="AK167" s="410"/>
      <c r="AL167" s="410"/>
      <c r="AM167" s="261" t="s">
        <v>201</v>
      </c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</row>
    <row r="168" spans="1:50" s="135" customFormat="1" ht="45" customHeight="1">
      <c r="A168" s="339"/>
      <c r="B168" s="339"/>
      <c r="C168" s="339">
        <v>1</v>
      </c>
      <c r="D168" s="139"/>
      <c r="E168" s="139"/>
      <c r="F168" s="408"/>
      <c r="G168" s="140"/>
      <c r="H168" s="140"/>
      <c r="I168" s="409"/>
      <c r="J168" s="287"/>
      <c r="L168" s="347" t="e">
        <f>#N/A</f>
        <v>#NAME?</v>
      </c>
      <c r="M168" s="351" t="s">
        <v>216</v>
      </c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261" t="s">
        <v>234</v>
      </c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</row>
    <row r="169" spans="1:50" s="135" customFormat="1" ht="19.5" customHeight="1">
      <c r="A169" s="339"/>
      <c r="B169" s="339"/>
      <c r="C169" s="339"/>
      <c r="D169" s="339">
        <v>1</v>
      </c>
      <c r="E169" s="139"/>
      <c r="F169" s="408"/>
      <c r="G169" s="140"/>
      <c r="H169" s="140"/>
      <c r="I169" s="411"/>
      <c r="J169" s="412"/>
      <c r="K169" s="147"/>
      <c r="L169" s="347" t="e">
        <f>#N/A</f>
        <v>#NAME?</v>
      </c>
      <c r="M169" s="413"/>
      <c r="N169" s="359" t="s">
        <v>83</v>
      </c>
      <c r="O169" s="414"/>
      <c r="P169" s="415" t="s">
        <v>89</v>
      </c>
      <c r="Q169" s="416"/>
      <c r="R169" s="359" t="s">
        <v>34</v>
      </c>
      <c r="S169" s="414"/>
      <c r="T169" s="417">
        <v>1</v>
      </c>
      <c r="U169" s="418"/>
      <c r="V169" s="359" t="s">
        <v>34</v>
      </c>
      <c r="W169" s="414"/>
      <c r="X169" s="417">
        <v>1</v>
      </c>
      <c r="Y169" s="419"/>
      <c r="Z169" s="359" t="s">
        <v>34</v>
      </c>
      <c r="AA169" s="420"/>
      <c r="AB169" s="417">
        <v>1</v>
      </c>
      <c r="AC169" s="421"/>
      <c r="AD169" s="422"/>
      <c r="AE169" s="422"/>
      <c r="AF169" s="422"/>
      <c r="AG169" s="422"/>
      <c r="AH169" s="423"/>
      <c r="AI169" s="359" t="s">
        <v>83</v>
      </c>
      <c r="AJ169" s="423"/>
      <c r="AK169" s="359" t="s">
        <v>34</v>
      </c>
      <c r="AL169" s="360"/>
      <c r="AM169" s="261" t="s">
        <v>235</v>
      </c>
      <c r="AN169" s="139" t="e">
        <f>#N/A</f>
        <v>#VALUE!</v>
      </c>
      <c r="AO169" s="137">
        <f>IF(AND(COUNTIF(AP165:AP165,AP169)&gt;1,AP169&lt;&gt;""),"ErrUnique:HasDoubleConn","")</f>
        <v>0</v>
      </c>
      <c r="AP169" s="137"/>
      <c r="AQ169" s="137"/>
      <c r="AR169" s="137"/>
      <c r="AS169" s="137"/>
      <c r="AT169" s="137"/>
      <c r="AU169" s="139"/>
      <c r="AV169" s="139"/>
      <c r="AW169" s="139"/>
      <c r="AX169" s="139"/>
    </row>
    <row r="170" spans="1:50" s="135" customFormat="1" ht="19.5" customHeight="1">
      <c r="A170" s="339"/>
      <c r="B170" s="339"/>
      <c r="C170" s="339"/>
      <c r="D170" s="339"/>
      <c r="E170" s="139"/>
      <c r="F170" s="408"/>
      <c r="G170" s="140"/>
      <c r="H170" s="140"/>
      <c r="I170" s="411"/>
      <c r="J170" s="412"/>
      <c r="K170" s="147"/>
      <c r="L170" s="347"/>
      <c r="M170" s="413"/>
      <c r="N170" s="359"/>
      <c r="O170" s="414"/>
      <c r="P170" s="415"/>
      <c r="Q170" s="416"/>
      <c r="R170" s="359"/>
      <c r="S170" s="414"/>
      <c r="T170" s="417"/>
      <c r="U170" s="418"/>
      <c r="V170" s="359"/>
      <c r="W170" s="414"/>
      <c r="X170" s="417"/>
      <c r="Y170" s="419"/>
      <c r="Z170" s="359"/>
      <c r="AA170" s="424"/>
      <c r="AB170" s="388"/>
      <c r="AC170" s="388"/>
      <c r="AD170" s="425"/>
      <c r="AE170" s="425"/>
      <c r="AF170" s="425"/>
      <c r="AG170" s="426">
        <f>AH169&amp;"-"&amp;AJ169</f>
        <v>0</v>
      </c>
      <c r="AH170" s="426"/>
      <c r="AI170" s="426"/>
      <c r="AJ170" s="426"/>
      <c r="AK170" s="426" t="s">
        <v>34</v>
      </c>
      <c r="AL170" s="427"/>
      <c r="AM170" s="261"/>
      <c r="AN170" s="139"/>
      <c r="AO170" s="137"/>
      <c r="AP170" s="137"/>
      <c r="AQ170" s="137"/>
      <c r="AR170" s="137"/>
      <c r="AS170" s="137"/>
      <c r="AT170" s="137"/>
      <c r="AU170" s="139"/>
      <c r="AV170" s="139"/>
      <c r="AW170" s="139"/>
      <c r="AX170" s="139"/>
    </row>
    <row r="171" spans="1:50" s="135" customFormat="1" ht="19.5" customHeight="1">
      <c r="A171" s="339"/>
      <c r="B171" s="339"/>
      <c r="C171" s="339"/>
      <c r="D171" s="339"/>
      <c r="E171" s="139"/>
      <c r="F171" s="408"/>
      <c r="G171" s="140"/>
      <c r="H171" s="140"/>
      <c r="I171" s="411"/>
      <c r="J171" s="412"/>
      <c r="K171" s="147"/>
      <c r="L171" s="347"/>
      <c r="M171" s="413"/>
      <c r="N171" s="359"/>
      <c r="O171" s="414"/>
      <c r="P171" s="415"/>
      <c r="Q171" s="416"/>
      <c r="R171" s="359"/>
      <c r="S171" s="414"/>
      <c r="T171" s="417"/>
      <c r="U171" s="418"/>
      <c r="V171" s="359"/>
      <c r="W171" s="428"/>
      <c r="X171" s="182"/>
      <c r="Y171" s="388"/>
      <c r="Z171" s="429"/>
      <c r="AA171" s="429"/>
      <c r="AB171" s="429"/>
      <c r="AC171" s="429"/>
      <c r="AD171" s="425"/>
      <c r="AE171" s="425"/>
      <c r="AF171" s="425"/>
      <c r="AG171" s="425"/>
      <c r="AH171" s="371"/>
      <c r="AI171" s="170"/>
      <c r="AJ171" s="170"/>
      <c r="AK171" s="371"/>
      <c r="AL171" s="373"/>
      <c r="AM171" s="261"/>
      <c r="AN171" s="139"/>
      <c r="AO171" s="137"/>
      <c r="AP171" s="137"/>
      <c r="AQ171" s="137"/>
      <c r="AR171" s="137"/>
      <c r="AS171" s="137"/>
      <c r="AT171" s="137"/>
      <c r="AU171" s="139"/>
      <c r="AV171" s="139"/>
      <c r="AW171" s="139"/>
      <c r="AX171" s="139"/>
    </row>
    <row r="172" spans="1:50" s="135" customFormat="1" ht="19.5" customHeight="1">
      <c r="A172" s="339"/>
      <c r="B172" s="339"/>
      <c r="C172" s="339"/>
      <c r="D172" s="339"/>
      <c r="E172" s="139"/>
      <c r="F172" s="408"/>
      <c r="G172" s="140"/>
      <c r="H172" s="140"/>
      <c r="I172" s="411"/>
      <c r="J172" s="412"/>
      <c r="K172" s="147"/>
      <c r="L172" s="347"/>
      <c r="M172" s="413"/>
      <c r="N172" s="359"/>
      <c r="O172" s="414"/>
      <c r="P172" s="415"/>
      <c r="Q172" s="416"/>
      <c r="R172" s="359"/>
      <c r="S172" s="430"/>
      <c r="T172" s="431"/>
      <c r="U172" s="432"/>
      <c r="V172" s="429"/>
      <c r="W172" s="429"/>
      <c r="X172" s="429"/>
      <c r="Y172" s="429"/>
      <c r="Z172" s="429"/>
      <c r="AA172" s="429"/>
      <c r="AB172" s="429"/>
      <c r="AC172" s="429"/>
      <c r="AD172" s="425"/>
      <c r="AE172" s="425"/>
      <c r="AF172" s="425"/>
      <c r="AG172" s="425"/>
      <c r="AH172" s="371"/>
      <c r="AI172" s="170"/>
      <c r="AJ172" s="170"/>
      <c r="AK172" s="371"/>
      <c r="AL172" s="373"/>
      <c r="AM172" s="261"/>
      <c r="AN172" s="139"/>
      <c r="AO172" s="137"/>
      <c r="AP172" s="137"/>
      <c r="AQ172" s="137"/>
      <c r="AR172" s="137"/>
      <c r="AS172" s="137"/>
      <c r="AT172" s="137"/>
      <c r="AU172" s="139"/>
      <c r="AV172" s="139"/>
      <c r="AW172" s="139"/>
      <c r="AX172" s="139"/>
    </row>
    <row r="173" spans="1:50" ht="19.5" customHeight="1">
      <c r="A173" s="339"/>
      <c r="B173" s="339"/>
      <c r="C173" s="339"/>
      <c r="D173" s="339"/>
      <c r="E173" s="186"/>
      <c r="F173" s="433"/>
      <c r="G173" s="186"/>
      <c r="H173" s="186"/>
      <c r="I173" s="411"/>
      <c r="J173" s="412"/>
      <c r="K173" s="147"/>
      <c r="L173" s="347"/>
      <c r="M173" s="413"/>
      <c r="N173" s="359"/>
      <c r="O173" s="434"/>
      <c r="P173" s="376"/>
      <c r="Q173" s="388" t="s">
        <v>236</v>
      </c>
      <c r="R173" s="376"/>
      <c r="S173" s="376"/>
      <c r="T173" s="376"/>
      <c r="U173" s="376"/>
      <c r="V173" s="376"/>
      <c r="W173" s="376"/>
      <c r="X173" s="376"/>
      <c r="Y173" s="376"/>
      <c r="Z173" s="376"/>
      <c r="AA173" s="376"/>
      <c r="AB173" s="376"/>
      <c r="AC173" s="376"/>
      <c r="AD173" s="376"/>
      <c r="AE173" s="376"/>
      <c r="AF173" s="376"/>
      <c r="AG173" s="376"/>
      <c r="AH173" s="376"/>
      <c r="AI173" s="376"/>
      <c r="AJ173" s="376"/>
      <c r="AK173" s="376"/>
      <c r="AL173" s="435"/>
      <c r="AM173" s="261"/>
      <c r="AN173" s="374"/>
      <c r="AO173" s="374"/>
      <c r="AP173" s="436"/>
      <c r="AQ173" s="436"/>
      <c r="AR173" s="436"/>
      <c r="AS173" s="436"/>
      <c r="AT173" s="436"/>
      <c r="AU173" s="374"/>
      <c r="AV173" s="374"/>
      <c r="AW173" s="374"/>
      <c r="AX173" s="374"/>
    </row>
    <row r="174" spans="1:50" ht="15" customHeight="1">
      <c r="A174" s="339"/>
      <c r="B174" s="339"/>
      <c r="C174" s="339"/>
      <c r="D174" s="186"/>
      <c r="E174" s="186"/>
      <c r="F174" s="408"/>
      <c r="G174" s="186"/>
      <c r="H174" s="186"/>
      <c r="I174" s="286"/>
      <c r="J174" s="375"/>
      <c r="K174" s="286"/>
      <c r="L174" s="437"/>
      <c r="M174" s="378" t="s">
        <v>237</v>
      </c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3"/>
      <c r="AM174" s="261"/>
      <c r="AN174" s="374"/>
      <c r="AO174" s="374"/>
      <c r="AP174" s="436"/>
      <c r="AQ174" s="436"/>
      <c r="AR174" s="436"/>
      <c r="AS174" s="436"/>
      <c r="AT174" s="436"/>
      <c r="AU174" s="374"/>
      <c r="AV174" s="374"/>
      <c r="AW174" s="374"/>
      <c r="AX174" s="374"/>
    </row>
    <row r="175" spans="1:50" ht="15" customHeight="1">
      <c r="A175" s="339"/>
      <c r="B175" s="339"/>
      <c r="C175" s="186"/>
      <c r="D175" s="186"/>
      <c r="E175" s="186"/>
      <c r="F175" s="408"/>
      <c r="G175" s="186"/>
      <c r="H175" s="186"/>
      <c r="I175" s="286"/>
      <c r="J175" s="375"/>
      <c r="K175" s="286"/>
      <c r="L175" s="369"/>
      <c r="M175" s="389" t="s">
        <v>218</v>
      </c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72"/>
      <c r="AE175" s="372"/>
      <c r="AF175" s="372"/>
      <c r="AG175" s="372"/>
      <c r="AH175" s="371"/>
      <c r="AI175" s="170"/>
      <c r="AJ175" s="371"/>
      <c r="AK175" s="389"/>
      <c r="AL175" s="170"/>
      <c r="AM175" s="373"/>
      <c r="AN175" s="374"/>
      <c r="AO175" s="374"/>
      <c r="AP175" s="374"/>
      <c r="AQ175" s="374"/>
      <c r="AR175" s="374"/>
      <c r="AS175" s="374"/>
      <c r="AT175" s="374"/>
      <c r="AU175" s="374"/>
      <c r="AV175" s="374"/>
      <c r="AW175" s="374"/>
      <c r="AX175" s="374"/>
    </row>
    <row r="176" spans="1:50" ht="15" customHeight="1">
      <c r="A176" s="339"/>
      <c r="B176" s="186"/>
      <c r="C176" s="186"/>
      <c r="D176" s="186"/>
      <c r="E176" s="186"/>
      <c r="F176" s="408"/>
      <c r="G176" s="186"/>
      <c r="H176" s="186"/>
      <c r="I176" s="286"/>
      <c r="J176" s="375"/>
      <c r="K176" s="286"/>
      <c r="L176" s="369"/>
      <c r="M176" s="182" t="s">
        <v>107</v>
      </c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372"/>
      <c r="AE176" s="372"/>
      <c r="AF176" s="372"/>
      <c r="AG176" s="372"/>
      <c r="AH176" s="371"/>
      <c r="AI176" s="170"/>
      <c r="AJ176" s="371"/>
      <c r="AK176" s="389"/>
      <c r="AL176" s="170"/>
      <c r="AM176" s="373"/>
      <c r="AN176" s="374"/>
      <c r="AO176" s="374"/>
      <c r="AP176" s="374"/>
      <c r="AQ176" s="374"/>
      <c r="AR176" s="374"/>
      <c r="AS176" s="374"/>
      <c r="AT176" s="374"/>
      <c r="AU176" s="374"/>
      <c r="AV176" s="374"/>
      <c r="AW176" s="374"/>
      <c r="AX176" s="374"/>
    </row>
    <row r="177" spans="6:50" ht="15" customHeight="1">
      <c r="F177" s="438"/>
      <c r="G177" s="286"/>
      <c r="H177" s="286"/>
      <c r="I177" s="2"/>
      <c r="J177" s="375"/>
      <c r="L177" s="369"/>
      <c r="M177" s="388" t="s">
        <v>219</v>
      </c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72"/>
      <c r="AE177" s="372"/>
      <c r="AF177" s="372"/>
      <c r="AG177" s="372"/>
      <c r="AH177" s="371"/>
      <c r="AI177" s="170"/>
      <c r="AJ177" s="371"/>
      <c r="AK177" s="389"/>
      <c r="AL177" s="170"/>
      <c r="AM177" s="373"/>
      <c r="AN177" s="374"/>
      <c r="AO177" s="374"/>
      <c r="AP177" s="374"/>
      <c r="AQ177" s="374"/>
      <c r="AR177" s="374"/>
      <c r="AS177" s="374"/>
      <c r="AT177" s="374"/>
      <c r="AU177" s="374"/>
      <c r="AV177" s="374"/>
      <c r="AW177" s="374"/>
      <c r="AX177" s="374"/>
    </row>
    <row r="178" spans="7:47" ht="15" customHeight="1">
      <c r="G178" s="438"/>
      <c r="H178" s="286"/>
      <c r="I178" s="286"/>
      <c r="J178" s="375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374"/>
      <c r="AM178" s="374"/>
      <c r="AN178" s="374"/>
      <c r="AO178" s="374"/>
      <c r="AP178" s="374"/>
      <c r="AQ178" s="374"/>
      <c r="AR178" s="374"/>
      <c r="AS178" s="374"/>
      <c r="AT178" s="374"/>
      <c r="AU178" s="374"/>
    </row>
    <row r="179" spans="1:20" s="557" customFormat="1" ht="16.5" customHeight="1">
      <c r="A179" s="557" t="s">
        <v>2448</v>
      </c>
      <c r="C179" s="557" t="s">
        <v>120</v>
      </c>
      <c r="T179" s="576"/>
    </row>
    <row r="180" spans="12:38" ht="16.5" customHeight="1">
      <c r="L180" s="571"/>
      <c r="M180" s="571"/>
      <c r="N180" s="571"/>
      <c r="O180" s="571"/>
      <c r="P180" s="571"/>
      <c r="Q180" s="571"/>
      <c r="R180" s="571"/>
      <c r="S180" s="571"/>
      <c r="T180" s="571"/>
      <c r="U180" s="571"/>
      <c r="V180" s="571"/>
      <c r="W180" s="571"/>
      <c r="X180" s="571"/>
      <c r="Y180" s="571"/>
      <c r="Z180" s="571"/>
      <c r="AA180" s="571"/>
      <c r="AB180" s="571"/>
      <c r="AC180" s="571"/>
      <c r="AD180" s="571"/>
      <c r="AE180" s="571"/>
      <c r="AF180" s="571"/>
      <c r="AG180" s="571"/>
      <c r="AH180" s="571"/>
      <c r="AI180" s="571"/>
      <c r="AJ180" s="571"/>
      <c r="AK180" s="571"/>
      <c r="AL180" s="571"/>
    </row>
    <row r="181" spans="1:49" s="135" customFormat="1" ht="22.5" customHeight="1">
      <c r="A181" s="339">
        <v>1</v>
      </c>
      <c r="B181" s="139"/>
      <c r="C181" s="139"/>
      <c r="D181" s="139"/>
      <c r="E181" s="139"/>
      <c r="F181" s="245"/>
      <c r="G181" s="245"/>
      <c r="H181" s="245"/>
      <c r="I181" s="269"/>
      <c r="J181" s="271"/>
      <c r="K181" s="271"/>
      <c r="L181" s="347" t="e">
        <f>#N/A</f>
        <v>#VALUE!</v>
      </c>
      <c r="M181" s="444" t="s">
        <v>112</v>
      </c>
      <c r="N181" s="623"/>
      <c r="O181" s="623"/>
      <c r="P181" s="623"/>
      <c r="Q181" s="623"/>
      <c r="R181" s="623"/>
      <c r="S181" s="623"/>
      <c r="T181" s="623"/>
      <c r="U181" s="623"/>
      <c r="V181" s="623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3"/>
      <c r="AH181" s="623"/>
      <c r="AI181" s="623"/>
      <c r="AJ181" s="623"/>
      <c r="AK181" s="623"/>
      <c r="AL181" s="407" t="s">
        <v>200</v>
      </c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</row>
    <row r="182" spans="1:49" s="135" customFormat="1" ht="22.5" customHeight="1">
      <c r="A182" s="339"/>
      <c r="B182" s="339">
        <v>1</v>
      </c>
      <c r="C182" s="139"/>
      <c r="D182" s="139"/>
      <c r="E182" s="139"/>
      <c r="F182" s="408"/>
      <c r="G182" s="140"/>
      <c r="H182" s="140"/>
      <c r="I182" s="409"/>
      <c r="J182" s="287"/>
      <c r="L182" s="347" t="e">
        <f>#N/A</f>
        <v>#NAME?</v>
      </c>
      <c r="M182" s="348" t="s">
        <v>84</v>
      </c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261" t="s">
        <v>201</v>
      </c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</row>
    <row r="183" spans="1:49" s="135" customFormat="1" ht="45" customHeight="1">
      <c r="A183" s="339"/>
      <c r="B183" s="339"/>
      <c r="C183" s="339">
        <v>1</v>
      </c>
      <c r="D183" s="139"/>
      <c r="E183" s="139"/>
      <c r="F183" s="408"/>
      <c r="G183" s="140"/>
      <c r="H183" s="140"/>
      <c r="I183" s="409"/>
      <c r="J183" s="287"/>
      <c r="L183" s="347" t="e">
        <f>#N/A</f>
        <v>#NAME?</v>
      </c>
      <c r="M183" s="351" t="s">
        <v>216</v>
      </c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261" t="s">
        <v>234</v>
      </c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</row>
    <row r="184" spans="1:49" s="135" customFormat="1" ht="19.5" customHeight="1">
      <c r="A184" s="339"/>
      <c r="B184" s="339"/>
      <c r="C184" s="339"/>
      <c r="D184" s="339">
        <v>1</v>
      </c>
      <c r="E184" s="139"/>
      <c r="F184" s="408"/>
      <c r="G184" s="140"/>
      <c r="H184" s="140"/>
      <c r="I184" s="411"/>
      <c r="J184" s="412"/>
      <c r="K184" s="147"/>
      <c r="L184" s="341" t="e">
        <f>#N/A</f>
        <v>#NAME?</v>
      </c>
      <c r="M184" s="447"/>
      <c r="N184" s="448"/>
      <c r="O184" s="415" t="s">
        <v>89</v>
      </c>
      <c r="P184" s="416"/>
      <c r="Q184" s="359" t="s">
        <v>34</v>
      </c>
      <c r="R184" s="414"/>
      <c r="S184" s="417">
        <v>1</v>
      </c>
      <c r="T184" s="418"/>
      <c r="U184" s="359" t="s">
        <v>34</v>
      </c>
      <c r="V184" s="414"/>
      <c r="W184" s="417" t="s">
        <v>89</v>
      </c>
      <c r="X184" s="419"/>
      <c r="Y184" s="359" t="s">
        <v>34</v>
      </c>
      <c r="Z184" s="420"/>
      <c r="AA184" s="417">
        <v>1</v>
      </c>
      <c r="AB184" s="421"/>
      <c r="AC184" s="422"/>
      <c r="AD184" s="422"/>
      <c r="AE184" s="450"/>
      <c r="AF184" s="422"/>
      <c r="AG184" s="423"/>
      <c r="AH184" s="359" t="s">
        <v>83</v>
      </c>
      <c r="AI184" s="423"/>
      <c r="AJ184" s="359" t="s">
        <v>34</v>
      </c>
      <c r="AK184" s="360"/>
      <c r="AL184" s="261" t="s">
        <v>235</v>
      </c>
      <c r="AM184" s="139" t="e">
        <f>#N/A</f>
        <v>#VALUE!</v>
      </c>
      <c r="AN184" s="137">
        <f>IF(AND(COUNTIF(AO180:AO180,AO184)&gt;1,AO184&lt;&gt;""),"ErrUnique:HasDoubleConn","")</f>
        <v>0</v>
      </c>
      <c r="AO184" s="137"/>
      <c r="AP184" s="137"/>
      <c r="AQ184" s="137"/>
      <c r="AR184" s="137"/>
      <c r="AS184" s="137"/>
      <c r="AT184" s="139"/>
      <c r="AU184" s="139"/>
      <c r="AV184" s="139"/>
      <c r="AW184" s="139"/>
    </row>
    <row r="185" spans="1:49" s="135" customFormat="1" ht="19.5" customHeight="1">
      <c r="A185" s="339"/>
      <c r="B185" s="339"/>
      <c r="C185" s="339"/>
      <c r="D185" s="339"/>
      <c r="E185" s="139"/>
      <c r="F185" s="408"/>
      <c r="G185" s="140"/>
      <c r="H185" s="140"/>
      <c r="I185" s="411"/>
      <c r="J185" s="412"/>
      <c r="K185" s="147"/>
      <c r="L185" s="341"/>
      <c r="M185" s="447"/>
      <c r="N185" s="448"/>
      <c r="O185" s="415"/>
      <c r="P185" s="416"/>
      <c r="Q185" s="359"/>
      <c r="R185" s="414"/>
      <c r="S185" s="417"/>
      <c r="T185" s="418"/>
      <c r="U185" s="359"/>
      <c r="V185" s="414"/>
      <c r="W185" s="417"/>
      <c r="X185" s="419"/>
      <c r="Y185" s="359"/>
      <c r="Z185" s="424"/>
      <c r="AA185" s="388"/>
      <c r="AB185" s="388"/>
      <c r="AC185" s="425"/>
      <c r="AD185" s="425"/>
      <c r="AE185" s="425"/>
      <c r="AF185" s="426">
        <f>AG184&amp;"-"&amp;AI184</f>
        <v>0</v>
      </c>
      <c r="AG185" s="426"/>
      <c r="AH185" s="426"/>
      <c r="AI185" s="426"/>
      <c r="AJ185" s="426" t="s">
        <v>34</v>
      </c>
      <c r="AK185" s="427"/>
      <c r="AL185" s="261"/>
      <c r="AM185" s="139"/>
      <c r="AN185" s="137"/>
      <c r="AO185" s="137"/>
      <c r="AP185" s="137"/>
      <c r="AQ185" s="137"/>
      <c r="AR185" s="137"/>
      <c r="AS185" s="137"/>
      <c r="AT185" s="139"/>
      <c r="AU185" s="139"/>
      <c r="AV185" s="139"/>
      <c r="AW185" s="139"/>
    </row>
    <row r="186" spans="1:49" s="135" customFormat="1" ht="19.5" customHeight="1">
      <c r="A186" s="339"/>
      <c r="B186" s="339"/>
      <c r="C186" s="339"/>
      <c r="D186" s="339"/>
      <c r="E186" s="139"/>
      <c r="F186" s="408"/>
      <c r="G186" s="140"/>
      <c r="H186" s="140"/>
      <c r="I186" s="411"/>
      <c r="J186" s="412"/>
      <c r="K186" s="147"/>
      <c r="L186" s="341"/>
      <c r="M186" s="447"/>
      <c r="N186" s="448"/>
      <c r="O186" s="415"/>
      <c r="P186" s="416"/>
      <c r="Q186" s="359"/>
      <c r="R186" s="414"/>
      <c r="S186" s="417"/>
      <c r="T186" s="418"/>
      <c r="U186" s="359"/>
      <c r="V186" s="428"/>
      <c r="W186" s="182"/>
      <c r="X186" s="388"/>
      <c r="Y186" s="429"/>
      <c r="Z186" s="429"/>
      <c r="AA186" s="429"/>
      <c r="AB186" s="429"/>
      <c r="AC186" s="425"/>
      <c r="AD186" s="425"/>
      <c r="AE186" s="425"/>
      <c r="AF186" s="425"/>
      <c r="AG186" s="371"/>
      <c r="AH186" s="170"/>
      <c r="AI186" s="170"/>
      <c r="AJ186" s="371"/>
      <c r="AK186" s="373"/>
      <c r="AL186" s="261"/>
      <c r="AM186" s="139"/>
      <c r="AN186" s="137"/>
      <c r="AO186" s="137"/>
      <c r="AP186" s="137"/>
      <c r="AQ186" s="137"/>
      <c r="AR186" s="137"/>
      <c r="AS186" s="137"/>
      <c r="AT186" s="139"/>
      <c r="AU186" s="139"/>
      <c r="AV186" s="139"/>
      <c r="AW186" s="139"/>
    </row>
    <row r="187" spans="1:49" s="135" customFormat="1" ht="19.5" customHeight="1">
      <c r="A187" s="339"/>
      <c r="B187" s="339"/>
      <c r="C187" s="339"/>
      <c r="D187" s="339"/>
      <c r="E187" s="139"/>
      <c r="F187" s="408"/>
      <c r="G187" s="140"/>
      <c r="H187" s="140"/>
      <c r="I187" s="411"/>
      <c r="J187" s="412"/>
      <c r="K187" s="147"/>
      <c r="L187" s="341"/>
      <c r="M187" s="447"/>
      <c r="N187" s="448"/>
      <c r="O187" s="415"/>
      <c r="P187" s="416"/>
      <c r="Q187" s="359"/>
      <c r="R187" s="430"/>
      <c r="S187" s="431"/>
      <c r="T187" s="432"/>
      <c r="U187" s="429"/>
      <c r="V187" s="429"/>
      <c r="W187" s="429"/>
      <c r="X187" s="429"/>
      <c r="Y187" s="429"/>
      <c r="Z187" s="429"/>
      <c r="AA187" s="429"/>
      <c r="AB187" s="429"/>
      <c r="AC187" s="425"/>
      <c r="AD187" s="425"/>
      <c r="AE187" s="425"/>
      <c r="AF187" s="425"/>
      <c r="AG187" s="371"/>
      <c r="AH187" s="170"/>
      <c r="AI187" s="170"/>
      <c r="AJ187" s="371"/>
      <c r="AK187" s="373"/>
      <c r="AL187" s="261"/>
      <c r="AM187" s="139"/>
      <c r="AN187" s="137"/>
      <c r="AO187" s="137"/>
      <c r="AP187" s="137"/>
      <c r="AQ187" s="137"/>
      <c r="AR187" s="137"/>
      <c r="AS187" s="137"/>
      <c r="AT187" s="139"/>
      <c r="AU187" s="139"/>
      <c r="AV187" s="139"/>
      <c r="AW187" s="139"/>
    </row>
    <row r="188" spans="1:49" ht="19.5" customHeight="1">
      <c r="A188" s="339"/>
      <c r="B188" s="339"/>
      <c r="C188" s="339"/>
      <c r="D188" s="339"/>
      <c r="E188" s="186"/>
      <c r="F188" s="433"/>
      <c r="G188" s="186"/>
      <c r="H188" s="186"/>
      <c r="I188" s="411"/>
      <c r="J188" s="412"/>
      <c r="K188" s="147"/>
      <c r="L188" s="341"/>
      <c r="M188" s="447"/>
      <c r="N188" s="434"/>
      <c r="O188" s="376"/>
      <c r="P188" s="388" t="s">
        <v>236</v>
      </c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/>
      <c r="AG188" s="376"/>
      <c r="AH188" s="376"/>
      <c r="AI188" s="376"/>
      <c r="AJ188" s="376"/>
      <c r="AK188" s="435"/>
      <c r="AL188" s="261"/>
      <c r="AM188" s="374"/>
      <c r="AN188" s="374"/>
      <c r="AO188" s="436"/>
      <c r="AP188" s="436"/>
      <c r="AQ188" s="436"/>
      <c r="AR188" s="436"/>
      <c r="AS188" s="436"/>
      <c r="AT188" s="374"/>
      <c r="AU188" s="374"/>
      <c r="AV188" s="374"/>
      <c r="AW188" s="374"/>
    </row>
    <row r="189" spans="1:49" ht="15" customHeight="1">
      <c r="A189" s="339"/>
      <c r="B189" s="339"/>
      <c r="C189" s="339"/>
      <c r="D189" s="186"/>
      <c r="E189" s="186"/>
      <c r="F189" s="408"/>
      <c r="G189" s="186"/>
      <c r="H189" s="186"/>
      <c r="I189" s="286"/>
      <c r="J189" s="375"/>
      <c r="K189" s="286"/>
      <c r="L189" s="437"/>
      <c r="M189" s="378" t="s">
        <v>237</v>
      </c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  <c r="AH189" s="378"/>
      <c r="AI189" s="378"/>
      <c r="AJ189" s="378"/>
      <c r="AK189" s="373"/>
      <c r="AL189" s="261"/>
      <c r="AM189" s="374"/>
      <c r="AN189" s="374"/>
      <c r="AO189" s="436"/>
      <c r="AP189" s="436"/>
      <c r="AQ189" s="436"/>
      <c r="AR189" s="436"/>
      <c r="AS189" s="436"/>
      <c r="AT189" s="374"/>
      <c r="AU189" s="374"/>
      <c r="AV189" s="374"/>
      <c r="AW189" s="374"/>
    </row>
    <row r="190" spans="1:49" ht="15" customHeight="1">
      <c r="A190" s="339"/>
      <c r="B190" s="339"/>
      <c r="C190" s="186"/>
      <c r="D190" s="186"/>
      <c r="E190" s="186"/>
      <c r="F190" s="408"/>
      <c r="G190" s="186"/>
      <c r="H190" s="186"/>
      <c r="I190" s="286"/>
      <c r="J190" s="375"/>
      <c r="K190" s="286"/>
      <c r="L190" s="369"/>
      <c r="M190" s="389" t="s">
        <v>218</v>
      </c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72"/>
      <c r="AD190" s="372"/>
      <c r="AE190" s="372"/>
      <c r="AF190" s="372"/>
      <c r="AG190" s="371"/>
      <c r="AH190" s="378"/>
      <c r="AI190" s="371"/>
      <c r="AJ190" s="389"/>
      <c r="AK190" s="170"/>
      <c r="AL190" s="373"/>
      <c r="AM190" s="374"/>
      <c r="AN190" s="374"/>
      <c r="AO190" s="374"/>
      <c r="AP190" s="374"/>
      <c r="AQ190" s="374"/>
      <c r="AR190" s="374"/>
      <c r="AS190" s="374"/>
      <c r="AT190" s="374"/>
      <c r="AU190" s="374"/>
      <c r="AV190" s="374"/>
      <c r="AW190" s="374"/>
    </row>
    <row r="191" spans="1:49" ht="15" customHeight="1">
      <c r="A191" s="339"/>
      <c r="B191" s="186"/>
      <c r="C191" s="186"/>
      <c r="D191" s="186"/>
      <c r="E191" s="186"/>
      <c r="F191" s="408"/>
      <c r="G191" s="186"/>
      <c r="H191" s="186"/>
      <c r="I191" s="286"/>
      <c r="J191" s="375"/>
      <c r="K191" s="286"/>
      <c r="L191" s="369"/>
      <c r="M191" s="182" t="s">
        <v>107</v>
      </c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372"/>
      <c r="AD191" s="372"/>
      <c r="AE191" s="372"/>
      <c r="AF191" s="372"/>
      <c r="AG191" s="371"/>
      <c r="AH191" s="378"/>
      <c r="AI191" s="371"/>
      <c r="AJ191" s="389"/>
      <c r="AK191" s="170"/>
      <c r="AL191" s="373"/>
      <c r="AM191" s="374"/>
      <c r="AN191" s="374"/>
      <c r="AO191" s="374"/>
      <c r="AP191" s="374"/>
      <c r="AQ191" s="374"/>
      <c r="AR191" s="374"/>
      <c r="AS191" s="374"/>
      <c r="AT191" s="374"/>
      <c r="AU191" s="374"/>
      <c r="AV191" s="374"/>
      <c r="AW191" s="374"/>
    </row>
    <row r="192" spans="6:49" ht="15" customHeight="1">
      <c r="F192" s="438"/>
      <c r="G192" s="286"/>
      <c r="H192" s="286"/>
      <c r="I192" s="2"/>
      <c r="J192" s="375"/>
      <c r="L192" s="369"/>
      <c r="M192" s="388" t="s">
        <v>219</v>
      </c>
      <c r="N192" s="388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8"/>
      <c r="AA192" s="388"/>
      <c r="AB192" s="388"/>
      <c r="AC192" s="372"/>
      <c r="AD192" s="372"/>
      <c r="AE192" s="372"/>
      <c r="AF192" s="372"/>
      <c r="AG192" s="371"/>
      <c r="AH192" s="378"/>
      <c r="AI192" s="371"/>
      <c r="AJ192" s="389"/>
      <c r="AK192" s="170"/>
      <c r="AL192" s="373"/>
      <c r="AM192" s="374"/>
      <c r="AN192" s="374"/>
      <c r="AO192" s="374"/>
      <c r="AP192" s="374"/>
      <c r="AQ192" s="374"/>
      <c r="AR192" s="374"/>
      <c r="AS192" s="374"/>
      <c r="AT192" s="374"/>
      <c r="AU192" s="374"/>
      <c r="AV192" s="374"/>
      <c r="AW192" s="374"/>
    </row>
    <row r="193" spans="7:46" ht="15" customHeight="1">
      <c r="G193" s="438"/>
      <c r="H193" s="286"/>
      <c r="I193" s="286"/>
      <c r="J193" s="375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374"/>
      <c r="AL193" s="374"/>
      <c r="AM193" s="374"/>
      <c r="AN193" s="374"/>
      <c r="AO193" s="374"/>
      <c r="AP193" s="374"/>
      <c r="AQ193" s="374"/>
      <c r="AR193" s="374"/>
      <c r="AS193" s="374"/>
      <c r="AT193" s="374"/>
    </row>
    <row r="194" spans="7:46" ht="15" customHeight="1">
      <c r="G194" s="438"/>
      <c r="H194" s="286"/>
      <c r="I194" s="286"/>
      <c r="J194" s="375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374"/>
      <c r="AL194" s="374"/>
      <c r="AM194" s="374"/>
      <c r="AN194" s="374"/>
      <c r="AO194" s="374"/>
      <c r="AP194" s="374"/>
      <c r="AQ194" s="374"/>
      <c r="AR194" s="374"/>
      <c r="AS194" s="374"/>
      <c r="AT194" s="374"/>
    </row>
    <row r="195" spans="7:29" ht="15" customHeight="1">
      <c r="G195" s="438"/>
      <c r="H195" s="286"/>
      <c r="I195" s="286"/>
      <c r="J195" s="375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</row>
    <row r="196" spans="7:30" ht="15" customHeight="1">
      <c r="G196" s="438"/>
      <c r="H196" s="286"/>
      <c r="I196" s="286"/>
      <c r="J196" s="375"/>
      <c r="K196" s="286"/>
      <c r="L196" s="286"/>
      <c r="M196" s="286"/>
      <c r="N196" s="286"/>
      <c r="O196" s="286"/>
      <c r="Q196" s="416"/>
      <c r="U196" s="624"/>
      <c r="V196" s="286"/>
      <c r="W196" s="286"/>
      <c r="X196" s="286"/>
      <c r="Y196" s="416"/>
      <c r="Z196" s="286"/>
      <c r="AA196" s="286"/>
      <c r="AB196" s="286"/>
      <c r="AC196" s="625"/>
      <c r="AD196" s="286"/>
    </row>
    <row r="197" spans="7:31" ht="15" customHeight="1">
      <c r="G197" s="438"/>
      <c r="H197" s="286"/>
      <c r="I197" s="286"/>
      <c r="J197" s="375"/>
      <c r="K197" s="286"/>
      <c r="L197" s="286"/>
      <c r="M197" s="286"/>
      <c r="N197" s="286"/>
      <c r="O197" s="286"/>
      <c r="Q197" s="626"/>
      <c r="Y197" s="286"/>
      <c r="Z197" s="286"/>
      <c r="AA197" s="286"/>
      <c r="AB197" s="286"/>
      <c r="AC197" s="286"/>
      <c r="AD197" s="286"/>
      <c r="AE197" s="286"/>
    </row>
    <row r="198" spans="7:31" ht="15" customHeight="1">
      <c r="G198" s="438"/>
      <c r="H198" s="286"/>
      <c r="I198" s="286"/>
      <c r="J198" s="375"/>
      <c r="K198" s="286"/>
      <c r="L198" s="286"/>
      <c r="M198" s="286"/>
      <c r="N198" s="286"/>
      <c r="O198" s="286"/>
      <c r="Q198" s="626"/>
      <c r="Y198" s="286"/>
      <c r="Z198" s="286"/>
      <c r="AA198" s="286"/>
      <c r="AB198" s="286"/>
      <c r="AC198" s="286"/>
      <c r="AD198" s="286"/>
      <c r="AE198" s="286"/>
    </row>
    <row r="199" spans="7:31" ht="15" customHeight="1">
      <c r="G199" s="438"/>
      <c r="H199" s="286"/>
      <c r="I199" s="286"/>
      <c r="J199" s="375"/>
      <c r="K199" s="286"/>
      <c r="L199" s="286"/>
      <c r="M199" s="286"/>
      <c r="N199" s="286"/>
      <c r="O199" s="286"/>
      <c r="P199" s="286"/>
      <c r="Q199" s="62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</row>
    <row r="200" spans="7:28" ht="15" customHeight="1">
      <c r="G200" s="438"/>
      <c r="H200" s="286"/>
      <c r="I200" s="286"/>
      <c r="J200" s="375"/>
      <c r="K200" s="286"/>
      <c r="L200" s="286"/>
      <c r="M200" s="286"/>
      <c r="Q200" s="359" t="s">
        <v>34</v>
      </c>
      <c r="R200" s="627"/>
      <c r="S200" s="417">
        <v>1</v>
      </c>
      <c r="T200" s="160"/>
      <c r="U200" s="359" t="s">
        <v>83</v>
      </c>
      <c r="V200" s="414"/>
      <c r="W200" s="417">
        <v>1</v>
      </c>
      <c r="X200" s="628"/>
      <c r="Y200" s="359" t="s">
        <v>83</v>
      </c>
      <c r="Z200" s="420"/>
      <c r="AA200" s="417">
        <v>1</v>
      </c>
      <c r="AB200" s="625"/>
    </row>
    <row r="201" spans="7:28" ht="15" customHeight="1">
      <c r="G201" s="438"/>
      <c r="H201" s="286"/>
      <c r="I201" s="286"/>
      <c r="J201" s="375"/>
      <c r="K201" s="286"/>
      <c r="L201" s="286"/>
      <c r="M201" s="286"/>
      <c r="Q201" s="359"/>
      <c r="R201" s="627"/>
      <c r="S201" s="417"/>
      <c r="T201" s="160"/>
      <c r="U201" s="359"/>
      <c r="V201" s="414"/>
      <c r="W201" s="417"/>
      <c r="X201" s="628"/>
      <c r="Y201" s="359"/>
      <c r="Z201" s="424"/>
      <c r="AA201" s="388"/>
      <c r="AB201" s="488" t="s">
        <v>2467</v>
      </c>
    </row>
    <row r="202" spans="7:28" ht="15" customHeight="1">
      <c r="G202" s="438"/>
      <c r="H202" s="286"/>
      <c r="I202" s="286"/>
      <c r="J202" s="375"/>
      <c r="K202" s="286"/>
      <c r="L202" s="286"/>
      <c r="M202" s="286"/>
      <c r="Q202" s="359"/>
      <c r="R202" s="627"/>
      <c r="S202" s="417"/>
      <c r="T202" s="160"/>
      <c r="U202" s="359"/>
      <c r="V202" s="428"/>
      <c r="W202" s="182"/>
      <c r="X202" s="388" t="s">
        <v>2468</v>
      </c>
      <c r="Y202" s="429"/>
      <c r="Z202" s="429"/>
      <c r="AA202" s="429"/>
      <c r="AB202" s="629"/>
    </row>
    <row r="203" spans="7:28" ht="15" customHeight="1">
      <c r="G203" s="438"/>
      <c r="H203" s="286"/>
      <c r="I203" s="286"/>
      <c r="J203" s="375"/>
      <c r="K203" s="286"/>
      <c r="L203" s="286"/>
      <c r="M203" s="286"/>
      <c r="Q203" s="359"/>
      <c r="R203" s="431"/>
      <c r="S203" s="431"/>
      <c r="T203" s="432"/>
      <c r="U203" s="429"/>
      <c r="V203" s="429"/>
      <c r="W203" s="429"/>
      <c r="X203" s="429"/>
      <c r="Y203" s="429"/>
      <c r="Z203" s="429"/>
      <c r="AA203" s="429"/>
      <c r="AB203" s="629"/>
    </row>
    <row r="205" spans="1:24" s="135" customFormat="1" ht="16.5" customHeight="1">
      <c r="A205" s="409"/>
      <c r="B205" s="409"/>
      <c r="C205" s="271"/>
      <c r="D205" s="398"/>
      <c r="E205" s="275"/>
      <c r="F205" s="156"/>
      <c r="G205" s="156"/>
      <c r="H205" s="630"/>
      <c r="I205" s="630"/>
      <c r="J205" s="630"/>
      <c r="K205" s="630"/>
      <c r="L205" s="630"/>
      <c r="M205" s="630"/>
      <c r="N205" s="630"/>
      <c r="O205" s="630"/>
      <c r="P205" s="630"/>
      <c r="Q205" s="630"/>
      <c r="R205" s="630"/>
      <c r="S205" s="630"/>
      <c r="T205" s="157"/>
      <c r="U205" s="157"/>
      <c r="V205" s="157"/>
      <c r="W205" s="631"/>
      <c r="X205" s="631"/>
    </row>
    <row r="206" s="557" customFormat="1" ht="11.25" customHeight="1">
      <c r="A206" s="557" t="s">
        <v>2469</v>
      </c>
    </row>
    <row r="207" ht="11.25" customHeight="1"/>
    <row r="208" spans="3:5" s="471" customFormat="1" ht="15" customHeight="1">
      <c r="C208" s="478"/>
      <c r="D208" s="479"/>
      <c r="E208" s="480"/>
    </row>
    <row r="210" s="557" customFormat="1" ht="16.5" customHeight="1">
      <c r="A210" s="557" t="s">
        <v>2470</v>
      </c>
    </row>
    <row r="212" spans="1:24" s="135" customFormat="1" ht="16.5" customHeight="1">
      <c r="A212" s="409"/>
      <c r="B212" s="409"/>
      <c r="C212" s="271"/>
      <c r="D212" s="398"/>
      <c r="E212" s="278">
        <v>1</v>
      </c>
      <c r="F212" s="632"/>
      <c r="G212" s="632"/>
      <c r="H212" s="632"/>
      <c r="I212" s="632"/>
      <c r="J212" s="632"/>
      <c r="K212" s="632"/>
      <c r="L212" s="632"/>
      <c r="M212" s="632"/>
      <c r="N212" s="632"/>
      <c r="O212" s="632"/>
      <c r="P212" s="632"/>
      <c r="Q212" s="632"/>
      <c r="R212" s="633"/>
      <c r="S212" s="633"/>
      <c r="T212" s="633"/>
      <c r="U212" s="634"/>
      <c r="V212" s="634"/>
      <c r="W212" s="634"/>
      <c r="X212" s="635"/>
    </row>
    <row r="214" s="557" customFormat="1" ht="16.5" customHeight="1">
      <c r="A214" s="557" t="s">
        <v>2469</v>
      </c>
    </row>
    <row r="215" spans="7:8" ht="16.5" customHeight="1">
      <c r="G215" s="560"/>
      <c r="H215" s="560"/>
    </row>
    <row r="216" spans="1:24" s="135" customFormat="1" ht="16.5" customHeight="1">
      <c r="A216" s="286"/>
      <c r="B216" s="134"/>
      <c r="C216" s="271"/>
      <c r="D216" s="398"/>
      <c r="E216" s="417" t="s">
        <v>89</v>
      </c>
      <c r="F216" s="632"/>
      <c r="G216" s="632"/>
      <c r="H216" s="632"/>
      <c r="I216" s="632"/>
      <c r="J216" s="633"/>
      <c r="K216" s="633"/>
      <c r="L216" s="633"/>
      <c r="M216" s="634"/>
      <c r="N216" s="634"/>
      <c r="O216" s="634"/>
      <c r="P216" s="635"/>
      <c r="Q216" s="175"/>
      <c r="R216" s="175"/>
      <c r="S216" s="175"/>
      <c r="T216" s="175"/>
      <c r="U216" s="175"/>
      <c r="V216" s="175"/>
      <c r="W216" s="175"/>
      <c r="X216" s="175"/>
    </row>
    <row r="218" s="557" customFormat="1" ht="16.5" customHeight="1">
      <c r="A218" s="557" t="s">
        <v>2471</v>
      </c>
    </row>
    <row r="219" spans="7:8" ht="16.5" customHeight="1">
      <c r="G219" s="560"/>
      <c r="H219" s="560"/>
    </row>
    <row r="220" spans="1:24" s="135" customFormat="1" ht="16.5" customHeight="1">
      <c r="A220" s="286"/>
      <c r="B220" s="134"/>
      <c r="C220" s="271"/>
      <c r="D220" s="398"/>
      <c r="E220" s="417" t="s">
        <v>89</v>
      </c>
      <c r="F220" s="632"/>
      <c r="G220" s="632"/>
      <c r="H220" s="632"/>
      <c r="I220" s="632"/>
      <c r="J220" s="633"/>
      <c r="K220" s="633"/>
      <c r="L220" s="633"/>
      <c r="M220" s="634"/>
      <c r="N220" s="634"/>
      <c r="O220" s="634"/>
      <c r="P220" s="635"/>
      <c r="Q220" s="175"/>
      <c r="R220" s="175"/>
      <c r="S220" s="175"/>
      <c r="T220" s="175"/>
      <c r="U220" s="175"/>
      <c r="V220" s="175"/>
      <c r="W220" s="175"/>
      <c r="X220" s="175"/>
    </row>
    <row r="222" spans="1:3" s="557" customFormat="1" ht="16.5" customHeight="1">
      <c r="A222" s="557" t="s">
        <v>2472</v>
      </c>
      <c r="B222" s="557" t="s">
        <v>2473</v>
      </c>
      <c r="C222" s="557" t="s">
        <v>2474</v>
      </c>
    </row>
    <row r="224" spans="1:9" s="57" customFormat="1" ht="19.5" customHeight="1">
      <c r="A224" s="636"/>
      <c r="B224" s="55"/>
      <c r="C224" s="56"/>
      <c r="D224" s="104"/>
      <c r="F224" s="637" t="s">
        <v>2475</v>
      </c>
      <c r="G224" s="103"/>
      <c r="I224" s="59"/>
    </row>
    <row r="225" spans="1:9" s="57" customFormat="1" ht="22.5" customHeight="1">
      <c r="A225" s="636"/>
      <c r="B225" s="124"/>
      <c r="C225" s="56"/>
      <c r="D225" s="125"/>
      <c r="E225" s="126" t="s">
        <v>2476</v>
      </c>
      <c r="F225" s="638"/>
      <c r="G225" s="103"/>
      <c r="I225" s="59"/>
    </row>
    <row r="226" spans="1:9" s="57" customFormat="1" ht="19.5" customHeight="1">
      <c r="A226" s="636"/>
      <c r="B226" s="124"/>
      <c r="C226" s="56"/>
      <c r="D226" s="125"/>
      <c r="E226" s="126" t="s">
        <v>2477</v>
      </c>
      <c r="F226" s="638"/>
      <c r="G226" s="103"/>
      <c r="I226" s="59"/>
    </row>
    <row r="227" spans="1:9" s="57" customFormat="1" ht="13.5" customHeight="1">
      <c r="A227" s="55"/>
      <c r="B227" s="55"/>
      <c r="C227" s="56"/>
      <c r="D227" s="78"/>
      <c r="E227" s="85"/>
      <c r="F227" s="639"/>
      <c r="G227" s="104"/>
      <c r="I227" s="59"/>
    </row>
    <row r="228" spans="1:9" s="57" customFormat="1" ht="19.5" customHeight="1">
      <c r="A228" s="636"/>
      <c r="B228" s="55"/>
      <c r="C228" s="56"/>
      <c r="D228" s="104"/>
      <c r="F228" s="637" t="s">
        <v>2478</v>
      </c>
      <c r="G228" s="103"/>
      <c r="I228" s="59"/>
    </row>
    <row r="229" spans="1:9" s="57" customFormat="1" ht="22.5" customHeight="1">
      <c r="A229" s="636"/>
      <c r="B229" s="124"/>
      <c r="C229" s="56"/>
      <c r="D229" s="125"/>
      <c r="E229" s="127" t="s">
        <v>71</v>
      </c>
      <c r="F229" s="638"/>
      <c r="G229" s="103"/>
      <c r="I229" s="59"/>
    </row>
    <row r="230" spans="1:9" s="57" customFormat="1" ht="22.5" customHeight="1">
      <c r="A230" s="636"/>
      <c r="B230" s="124"/>
      <c r="C230" s="56"/>
      <c r="D230" s="125"/>
      <c r="E230" s="127" t="s">
        <v>2479</v>
      </c>
      <c r="F230" s="638"/>
      <c r="G230" s="103"/>
      <c r="I230" s="59"/>
    </row>
    <row r="231" spans="1:9" s="57" customFormat="1" ht="13.5" customHeight="1">
      <c r="A231" s="55"/>
      <c r="B231" s="55"/>
      <c r="C231" s="56"/>
      <c r="D231" s="78"/>
      <c r="E231" s="85"/>
      <c r="F231" s="639"/>
      <c r="G231" s="104"/>
      <c r="I231" s="59"/>
    </row>
    <row r="232" spans="1:9" s="57" customFormat="1" ht="19.5" customHeight="1">
      <c r="A232" s="636"/>
      <c r="B232" s="55"/>
      <c r="C232" s="56"/>
      <c r="D232" s="104"/>
      <c r="F232" s="637" t="s">
        <v>2480</v>
      </c>
      <c r="G232" s="103"/>
      <c r="I232" s="59"/>
    </row>
    <row r="233" spans="1:9" s="57" customFormat="1" ht="22.5" customHeight="1">
      <c r="A233" s="636"/>
      <c r="B233" s="124"/>
      <c r="C233" s="56"/>
      <c r="D233" s="125"/>
      <c r="E233" s="127" t="s">
        <v>71</v>
      </c>
      <c r="F233" s="638"/>
      <c r="G233" s="103"/>
      <c r="I233" s="59"/>
    </row>
    <row r="234" spans="1:9" s="57" customFormat="1" ht="22.5" customHeight="1">
      <c r="A234" s="636"/>
      <c r="B234" s="124"/>
      <c r="C234" s="56"/>
      <c r="D234" s="125"/>
      <c r="E234" s="127" t="s">
        <v>2479</v>
      </c>
      <c r="F234" s="638"/>
      <c r="G234" s="103"/>
      <c r="I234" s="59"/>
    </row>
    <row r="235" spans="1:9" s="57" customFormat="1" ht="13.5" customHeight="1">
      <c r="A235" s="55"/>
      <c r="B235" s="55"/>
      <c r="C235" s="56"/>
      <c r="D235" s="78"/>
      <c r="E235" s="85"/>
      <c r="F235" s="639"/>
      <c r="G235" s="104"/>
      <c r="I235" s="59"/>
    </row>
    <row r="236" spans="1:9" s="57" customFormat="1" ht="19.5" customHeight="1">
      <c r="A236" s="636"/>
      <c r="B236" s="55"/>
      <c r="C236" s="56"/>
      <c r="D236" s="104"/>
      <c r="F236" s="637" t="s">
        <v>2481</v>
      </c>
      <c r="G236" s="103"/>
      <c r="I236" s="59"/>
    </row>
    <row r="237" spans="1:9" s="57" customFormat="1" ht="22.5" customHeight="1">
      <c r="A237" s="636"/>
      <c r="B237" s="124"/>
      <c r="C237" s="56"/>
      <c r="D237" s="125"/>
      <c r="E237" s="126" t="s">
        <v>71</v>
      </c>
      <c r="F237" s="638"/>
      <c r="G237" s="103"/>
      <c r="I237" s="59"/>
    </row>
    <row r="238" spans="1:9" s="57" customFormat="1" ht="19.5" customHeight="1">
      <c r="A238" s="636"/>
      <c r="B238" s="124"/>
      <c r="C238" s="56"/>
      <c r="D238" s="125"/>
      <c r="E238" s="126" t="s">
        <v>73</v>
      </c>
      <c r="F238" s="638"/>
      <c r="G238" s="103"/>
      <c r="I238" s="59"/>
    </row>
    <row r="239" spans="1:9" s="57" customFormat="1" ht="22.5" customHeight="1">
      <c r="A239" s="636"/>
      <c r="B239" s="124"/>
      <c r="C239" s="56"/>
      <c r="D239" s="125"/>
      <c r="E239" s="127" t="s">
        <v>2479</v>
      </c>
      <c r="F239" s="638"/>
      <c r="G239" s="103"/>
      <c r="I239" s="59"/>
    </row>
    <row r="240" spans="1:9" s="57" customFormat="1" ht="19.5" customHeight="1">
      <c r="A240" s="636"/>
      <c r="B240" s="124"/>
      <c r="C240" s="56"/>
      <c r="D240" s="125"/>
      <c r="E240" s="126" t="s">
        <v>2482</v>
      </c>
      <c r="F240" s="638"/>
      <c r="G240" s="103"/>
      <c r="I240" s="59"/>
    </row>
    <row r="242" s="557" customFormat="1" ht="16.5" customHeight="1">
      <c r="A242" s="557" t="s">
        <v>2483</v>
      </c>
    </row>
    <row r="244" spans="1:13" s="464" customFormat="1" ht="14.25" customHeight="1">
      <c r="A244" s="2" t="s">
        <v>91</v>
      </c>
      <c r="B244" s="458"/>
      <c r="C244" s="459"/>
      <c r="D244" s="460"/>
      <c r="E244" s="461"/>
      <c r="F244" s="462"/>
      <c r="G244" s="462"/>
      <c r="H244" s="462"/>
      <c r="I244" s="358"/>
      <c r="J244" s="463"/>
      <c r="K244" s="640"/>
      <c r="M244" s="465">
        <f>IF(ISERROR(INDEX(kind_of_nameforms,MATCH(E244,kind_of_forms,0),1)),"",INDEX(kind_of_nameforms,MATCH(E244,kind_of_forms,0),1))</f>
        <v>0</v>
      </c>
    </row>
    <row r="247" spans="1:23" s="7" customFormat="1" ht="15" customHeight="1">
      <c r="A247" s="557" t="s">
        <v>2484</v>
      </c>
      <c r="B247" s="557"/>
      <c r="C247" s="557"/>
      <c r="D247" s="557"/>
      <c r="E247" s="557"/>
      <c r="F247" s="557"/>
      <c r="G247" s="557"/>
      <c r="H247" s="557"/>
      <c r="I247" s="557"/>
      <c r="J247" s="557"/>
      <c r="K247" s="557"/>
      <c r="L247" s="557"/>
      <c r="M247" s="557"/>
      <c r="N247" s="557"/>
      <c r="O247" s="557"/>
      <c r="P247" s="557"/>
      <c r="Q247" s="557"/>
      <c r="R247" s="557"/>
      <c r="S247" s="557"/>
      <c r="T247" s="557"/>
      <c r="U247" s="641"/>
      <c r="V247" s="557"/>
      <c r="W247" s="557"/>
    </row>
    <row r="248" spans="4:21" s="7" customFormat="1" ht="15" customHeight="1">
      <c r="D248" s="642"/>
      <c r="E248" s="642"/>
      <c r="F248" s="642"/>
      <c r="G248" s="642"/>
      <c r="H248" s="642"/>
      <c r="I248" s="642"/>
      <c r="J248" s="642"/>
      <c r="K248" s="642"/>
      <c r="L248" s="642"/>
      <c r="U248" s="643"/>
    </row>
    <row r="249" spans="1:83" s="187" customFormat="1" ht="15" customHeight="1">
      <c r="A249" s="175"/>
      <c r="B249" s="134" t="s">
        <v>100</v>
      </c>
      <c r="C249" s="644"/>
      <c r="D249" s="160">
        <v>1</v>
      </c>
      <c r="E249" s="354"/>
      <c r="F249" s="178"/>
      <c r="G249" s="160">
        <v>0</v>
      </c>
      <c r="H249" s="179"/>
      <c r="I249" s="180"/>
      <c r="J249" s="181" t="s">
        <v>102</v>
      </c>
      <c r="K249" s="182"/>
      <c r="L249" s="183"/>
      <c r="M249" s="137" t="e">
        <f>#N/A</f>
        <v>#VALUE!</v>
      </c>
      <c r="N249" s="139"/>
      <c r="O249" s="139"/>
      <c r="P249" s="137">
        <f>IF(ISERROR(MATCH(Q249,MODesc,0)),"n","y")</f>
        <v>0</v>
      </c>
      <c r="Q249" s="139"/>
      <c r="R249" s="137">
        <f>K249&amp;"("&amp;L249&amp;")"</f>
        <v>0</v>
      </c>
      <c r="S249" s="134"/>
      <c r="T249" s="134"/>
      <c r="U249" s="184"/>
      <c r="V249" s="134"/>
      <c r="W249" s="134"/>
      <c r="X249" s="134"/>
      <c r="Y249" s="185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5"/>
      <c r="BW249" s="185"/>
      <c r="BX249" s="185"/>
      <c r="BY249" s="185"/>
      <c r="BZ249" s="185"/>
      <c r="CA249" s="185"/>
      <c r="CB249" s="185"/>
      <c r="CC249" s="185"/>
      <c r="CD249" s="185"/>
      <c r="CE249" s="185"/>
    </row>
    <row r="250" spans="1:83" s="187" customFormat="1" ht="15" customHeight="1">
      <c r="A250" s="175"/>
      <c r="B250" s="175"/>
      <c r="C250" s="644"/>
      <c r="D250" s="160"/>
      <c r="E250" s="354"/>
      <c r="F250" s="180"/>
      <c r="G250" s="645"/>
      <c r="H250" s="182" t="s">
        <v>213</v>
      </c>
      <c r="I250" s="645"/>
      <c r="J250" s="645"/>
      <c r="K250" s="646"/>
      <c r="L250" s="183"/>
      <c r="M250" s="139"/>
      <c r="N250" s="139"/>
      <c r="O250" s="139"/>
      <c r="P250" s="139"/>
      <c r="Q250" s="137"/>
      <c r="R250" s="139"/>
      <c r="S250" s="134"/>
      <c r="T250" s="134"/>
      <c r="U250" s="184"/>
      <c r="V250" s="134"/>
      <c r="W250" s="134"/>
      <c r="X250" s="134"/>
      <c r="Y250" s="185"/>
      <c r="Z250" s="185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5"/>
      <c r="BW250" s="185"/>
      <c r="BX250" s="185"/>
      <c r="BY250" s="185"/>
      <c r="BZ250" s="185"/>
      <c r="CA250" s="185"/>
      <c r="CB250" s="185"/>
      <c r="CC250" s="185"/>
      <c r="CD250" s="185"/>
      <c r="CE250" s="185"/>
    </row>
    <row r="251" spans="17:21" s="7" customFormat="1" ht="15" customHeight="1">
      <c r="Q251" s="647"/>
      <c r="U251" s="643"/>
    </row>
    <row r="252" spans="1:23" s="7" customFormat="1" ht="15" customHeight="1">
      <c r="A252" s="557" t="s">
        <v>2485</v>
      </c>
      <c r="B252" s="557"/>
      <c r="C252" s="557"/>
      <c r="D252" s="557"/>
      <c r="E252" s="557"/>
      <c r="F252" s="557"/>
      <c r="G252" s="557"/>
      <c r="H252" s="557"/>
      <c r="I252" s="557"/>
      <c r="J252" s="557"/>
      <c r="K252" s="557"/>
      <c r="L252" s="557"/>
      <c r="M252" s="557"/>
      <c r="N252" s="557"/>
      <c r="O252" s="557"/>
      <c r="P252" s="557"/>
      <c r="Q252" s="648"/>
      <c r="R252" s="557"/>
      <c r="S252" s="557"/>
      <c r="T252" s="557"/>
      <c r="U252" s="641"/>
      <c r="V252" s="557"/>
      <c r="W252" s="557"/>
    </row>
    <row r="253" spans="6:21" s="7" customFormat="1" ht="15" customHeight="1">
      <c r="F253" s="642"/>
      <c r="G253" s="642"/>
      <c r="H253" s="642"/>
      <c r="I253" s="642"/>
      <c r="J253" s="642"/>
      <c r="K253" s="642"/>
      <c r="L253" s="642"/>
      <c r="Q253" s="647"/>
      <c r="U253" s="643"/>
    </row>
    <row r="254" spans="1:83" s="187" customFormat="1" ht="15" customHeight="1">
      <c r="A254" s="175"/>
      <c r="B254" s="134" t="s">
        <v>100</v>
      </c>
      <c r="C254" s="649"/>
      <c r="D254" s="164"/>
      <c r="E254" s="164"/>
      <c r="F254" s="178"/>
      <c r="G254" s="160">
        <v>0</v>
      </c>
      <c r="H254" s="189"/>
      <c r="I254" s="180"/>
      <c r="J254" s="181" t="s">
        <v>102</v>
      </c>
      <c r="K254" s="182"/>
      <c r="L254" s="183"/>
      <c r="M254" s="137" t="e">
        <f>#N/A</f>
        <v>#VALUE!</v>
      </c>
      <c r="N254" s="139"/>
      <c r="O254" s="139"/>
      <c r="P254" s="139"/>
      <c r="Q254" s="139"/>
      <c r="R254" s="137">
        <f>K254&amp;"("&amp;L254&amp;")"</f>
        <v>0</v>
      </c>
      <c r="S254" s="134"/>
      <c r="T254" s="134"/>
      <c r="U254" s="184"/>
      <c r="V254" s="134"/>
      <c r="W254" s="134"/>
      <c r="X254" s="134"/>
      <c r="Y254" s="185"/>
      <c r="Z254" s="185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  <c r="BN254" s="186"/>
      <c r="BO254" s="186"/>
      <c r="BP254" s="186"/>
      <c r="BQ254" s="186"/>
      <c r="BR254" s="186"/>
      <c r="BS254" s="186"/>
      <c r="BT254" s="186"/>
      <c r="BU254" s="186"/>
      <c r="BV254" s="185"/>
      <c r="BW254" s="185"/>
      <c r="BX254" s="185"/>
      <c r="BY254" s="185"/>
      <c r="BZ254" s="185"/>
      <c r="CA254" s="185"/>
      <c r="CB254" s="185"/>
      <c r="CC254" s="185"/>
      <c r="CD254" s="185"/>
      <c r="CE254" s="185"/>
    </row>
    <row r="255" spans="1:83" s="187" customFormat="1" ht="15" customHeight="1">
      <c r="A255" s="175"/>
      <c r="B255" s="175"/>
      <c r="C255" s="649"/>
      <c r="D255" s="164"/>
      <c r="E255" s="164"/>
      <c r="F255" s="178"/>
      <c r="G255" s="160"/>
      <c r="H255" s="189"/>
      <c r="I255" s="645"/>
      <c r="J255" s="645"/>
      <c r="K255" s="182" t="s">
        <v>212</v>
      </c>
      <c r="L255" s="183"/>
      <c r="M255" s="139"/>
      <c r="N255" s="139"/>
      <c r="O255" s="139"/>
      <c r="P255" s="139"/>
      <c r="Q255" s="137"/>
      <c r="R255" s="139"/>
      <c r="S255" s="134"/>
      <c r="T255" s="134"/>
      <c r="U255" s="184"/>
      <c r="V255" s="134"/>
      <c r="W255" s="134"/>
      <c r="X255" s="134"/>
      <c r="Y255" s="185"/>
      <c r="Z255" s="185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5"/>
      <c r="BW255" s="185"/>
      <c r="BX255" s="185"/>
      <c r="BY255" s="185"/>
      <c r="BZ255" s="185"/>
      <c r="CA255" s="185"/>
      <c r="CB255" s="185"/>
      <c r="CC255" s="185"/>
      <c r="CD255" s="185"/>
      <c r="CE255" s="185"/>
    </row>
    <row r="256" spans="17:21" s="7" customFormat="1" ht="15" customHeight="1">
      <c r="Q256" s="647"/>
      <c r="U256" s="643"/>
    </row>
    <row r="257" spans="1:23" s="7" customFormat="1" ht="15" customHeight="1">
      <c r="A257" s="557" t="s">
        <v>2486</v>
      </c>
      <c r="B257" s="557"/>
      <c r="C257" s="557"/>
      <c r="D257" s="557"/>
      <c r="E257" s="557"/>
      <c r="F257" s="557"/>
      <c r="G257" s="557"/>
      <c r="H257" s="557"/>
      <c r="I257" s="557"/>
      <c r="J257" s="557"/>
      <c r="K257" s="557"/>
      <c r="L257" s="557"/>
      <c r="M257" s="557"/>
      <c r="N257" s="557"/>
      <c r="O257" s="557"/>
      <c r="P257" s="557"/>
      <c r="Q257" s="648"/>
      <c r="R257" s="557"/>
      <c r="S257" s="557"/>
      <c r="T257" s="557"/>
      <c r="U257" s="641"/>
      <c r="V257" s="557"/>
      <c r="W257" s="557"/>
    </row>
    <row r="258" spans="17:21" s="7" customFormat="1" ht="15" customHeight="1">
      <c r="Q258" s="647"/>
      <c r="U258" s="643"/>
    </row>
    <row r="259" spans="1:83" s="187" customFormat="1" ht="15" customHeight="1">
      <c r="A259" s="175"/>
      <c r="B259" s="134" t="s">
        <v>100</v>
      </c>
      <c r="C259" s="649"/>
      <c r="D259" s="7"/>
      <c r="E259" s="650"/>
      <c r="F259" s="7"/>
      <c r="G259" s="7"/>
      <c r="H259" s="7"/>
      <c r="I259" s="228"/>
      <c r="J259" s="160">
        <v>0</v>
      </c>
      <c r="K259" s="189"/>
      <c r="L259" s="191"/>
      <c r="M259" s="137" t="e">
        <f>#N/A</f>
        <v>#VALUE!</v>
      </c>
      <c r="N259" s="139"/>
      <c r="O259" s="139"/>
      <c r="P259" s="139"/>
      <c r="Q259" s="139"/>
      <c r="R259" s="137">
        <f>K259&amp;" ("&amp;L259&amp;")"</f>
        <v>0</v>
      </c>
      <c r="S259" s="134"/>
      <c r="T259" s="134"/>
      <c r="U259" s="184"/>
      <c r="V259" s="134"/>
      <c r="W259" s="134"/>
      <c r="X259" s="134"/>
      <c r="Y259" s="185"/>
      <c r="Z259" s="185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  <c r="BU259" s="186"/>
      <c r="BV259" s="185"/>
      <c r="BW259" s="185"/>
      <c r="BX259" s="185"/>
      <c r="BY259" s="185"/>
      <c r="BZ259" s="185"/>
      <c r="CA259" s="185"/>
      <c r="CB259" s="185"/>
      <c r="CC259" s="185"/>
      <c r="CD259" s="185"/>
      <c r="CE259" s="185"/>
    </row>
    <row r="261" ht="11.25" customHeight="1"/>
    <row r="262" s="557" customFormat="1" ht="11.25" customHeight="1">
      <c r="A262" s="557" t="s">
        <v>2487</v>
      </c>
    </row>
    <row r="263" ht="11.25" customHeight="1"/>
    <row r="264" spans="1:10" s="135" customFormat="1" ht="19.5" customHeight="1">
      <c r="A264" s="286"/>
      <c r="B264" s="134"/>
      <c r="C264" s="271"/>
      <c r="D264" s="282"/>
      <c r="E264" s="651"/>
      <c r="F264" s="284"/>
      <c r="G264" s="285"/>
      <c r="H264" s="421"/>
      <c r="I264" s="137"/>
      <c r="J264" s="137"/>
    </row>
    <row r="265" ht="11.25" customHeight="1"/>
    <row r="266" ht="11.25" customHeight="1"/>
    <row r="267" s="557" customFormat="1" ht="11.25" customHeight="1">
      <c r="A267" s="557" t="s">
        <v>2488</v>
      </c>
    </row>
    <row r="268" ht="11.25" customHeight="1"/>
    <row r="269" spans="1:15" s="135" customFormat="1" ht="19.5" customHeight="1">
      <c r="A269" s="281"/>
      <c r="B269" s="134"/>
      <c r="C269" s="271"/>
      <c r="D269" s="282"/>
      <c r="E269" s="306"/>
      <c r="F269" s="307"/>
      <c r="G269" s="301"/>
      <c r="H269" s="309"/>
      <c r="I269" s="309"/>
      <c r="J269" s="284"/>
      <c r="K269" s="301" t="s">
        <v>138</v>
      </c>
      <c r="L269" s="261" t="s">
        <v>2489</v>
      </c>
      <c r="M269" s="300"/>
      <c r="N269" s="137"/>
      <c r="O269" s="137"/>
    </row>
    <row r="270" spans="1:15" s="135" customFormat="1" ht="19.5" customHeight="1">
      <c r="A270" s="281"/>
      <c r="B270" s="134"/>
      <c r="C270" s="271"/>
      <c r="D270" s="282"/>
      <c r="E270" s="306"/>
      <c r="F270" s="307"/>
      <c r="G270" s="288"/>
      <c r="H270" s="289" t="s">
        <v>169</v>
      </c>
      <c r="I270" s="290"/>
      <c r="J270" s="290"/>
      <c r="K270" s="291"/>
      <c r="L270" s="261"/>
      <c r="M270" s="300"/>
      <c r="N270" s="137"/>
      <c r="O270" s="137"/>
    </row>
    <row r="271" ht="11.25" customHeight="1"/>
    <row r="272" ht="11.25" customHeight="1"/>
    <row r="273" s="557" customFormat="1" ht="11.25" customHeight="1">
      <c r="A273" s="557" t="s">
        <v>2490</v>
      </c>
    </row>
    <row r="274" ht="11.25" customHeight="1"/>
    <row r="275" spans="1:15" s="135" customFormat="1" ht="19.5" customHeight="1">
      <c r="A275" s="281"/>
      <c r="B275" s="134"/>
      <c r="C275" s="271"/>
      <c r="D275" s="282"/>
      <c r="E275" s="306"/>
      <c r="F275" s="307"/>
      <c r="G275" s="301"/>
      <c r="H275" s="309"/>
      <c r="I275" s="309"/>
      <c r="J275" s="313"/>
      <c r="K275" s="301" t="s">
        <v>138</v>
      </c>
      <c r="L275" s="261" t="s">
        <v>2489</v>
      </c>
      <c r="M275" s="300"/>
      <c r="N275" s="137"/>
      <c r="O275" s="137"/>
    </row>
    <row r="276" spans="1:15" s="135" customFormat="1" ht="19.5" customHeight="1">
      <c r="A276" s="281"/>
      <c r="B276" s="134"/>
      <c r="C276" s="271"/>
      <c r="D276" s="282"/>
      <c r="E276" s="306"/>
      <c r="F276" s="307"/>
      <c r="G276" s="288"/>
      <c r="H276" s="289" t="s">
        <v>169</v>
      </c>
      <c r="I276" s="290"/>
      <c r="J276" s="290"/>
      <c r="K276" s="291"/>
      <c r="L276" s="261"/>
      <c r="M276" s="300"/>
      <c r="N276" s="137"/>
      <c r="O276" s="137"/>
    </row>
    <row r="277" ht="11.25" customHeight="1"/>
    <row r="278" ht="11.25" customHeight="1"/>
    <row r="279" s="557" customFormat="1" ht="11.25" customHeight="1">
      <c r="A279" s="557" t="s">
        <v>2491</v>
      </c>
    </row>
    <row r="280" ht="11.25" customHeight="1"/>
    <row r="281" spans="1:15" s="135" customFormat="1" ht="19.5" customHeight="1">
      <c r="A281" s="281"/>
      <c r="B281" s="134"/>
      <c r="C281" s="271"/>
      <c r="D281" s="282"/>
      <c r="E281" s="652"/>
      <c r="F281" s="653"/>
      <c r="G281" s="301"/>
      <c r="H281" s="309"/>
      <c r="I281" s="309"/>
      <c r="J281" s="284"/>
      <c r="K281" s="301" t="s">
        <v>138</v>
      </c>
      <c r="L281" s="261"/>
      <c r="M281" s="300"/>
      <c r="N281" s="137"/>
      <c r="O281" s="137"/>
    </row>
    <row r="282" ht="11.25" customHeight="1"/>
    <row r="283" ht="11.25" customHeight="1"/>
    <row r="284" s="557" customFormat="1" ht="11.25" customHeight="1">
      <c r="A284" s="557" t="s">
        <v>2492</v>
      </c>
    </row>
    <row r="285" ht="11.25" customHeight="1"/>
    <row r="286" spans="1:15" s="135" customFormat="1" ht="19.5" customHeight="1">
      <c r="A286" s="281"/>
      <c r="B286" s="134"/>
      <c r="C286" s="271"/>
      <c r="D286" s="282"/>
      <c r="E286" s="652"/>
      <c r="F286" s="653"/>
      <c r="G286" s="301"/>
      <c r="H286" s="309"/>
      <c r="I286" s="309"/>
      <c r="J286" s="313"/>
      <c r="K286" s="301" t="s">
        <v>138</v>
      </c>
      <c r="L286" s="261"/>
      <c r="M286" s="300"/>
      <c r="N286" s="137"/>
      <c r="O286" s="137"/>
    </row>
    <row r="289" s="557" customFormat="1" ht="16.5" customHeight="1">
      <c r="A289" s="557" t="s">
        <v>2493</v>
      </c>
    </row>
    <row r="291" spans="1:20" s="208" customFormat="1" ht="409.5" customHeight="1">
      <c r="A291" s="257">
        <v>1</v>
      </c>
      <c r="B291" s="207"/>
      <c r="C291" s="207"/>
      <c r="D291" s="207"/>
      <c r="F291" s="160" t="e">
        <f>#N/A</f>
        <v>#NAME?</v>
      </c>
      <c r="G291" s="253" t="s">
        <v>133</v>
      </c>
      <c r="H291" s="254"/>
      <c r="I291" s="255" t="s">
        <v>134</v>
      </c>
      <c r="J291" s="256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</row>
    <row r="292" spans="1:20" s="208" customFormat="1" ht="90" customHeight="1">
      <c r="A292" s="257"/>
      <c r="B292" s="207"/>
      <c r="C292" s="207"/>
      <c r="D292" s="207"/>
      <c r="F292" s="160" t="e">
        <f>#N/A</f>
        <v>#NAME?</v>
      </c>
      <c r="G292" s="253" t="s">
        <v>135</v>
      </c>
      <c r="H292" s="254"/>
      <c r="I292" s="255" t="s">
        <v>136</v>
      </c>
      <c r="J292" s="256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</row>
    <row r="293" spans="1:20" s="208" customFormat="1" ht="45" customHeight="1">
      <c r="A293" s="257"/>
      <c r="B293" s="207"/>
      <c r="C293" s="207"/>
      <c r="D293" s="207"/>
      <c r="F293" s="160" t="e">
        <f>#N/A</f>
        <v>#NAME?</v>
      </c>
      <c r="G293" s="253" t="s">
        <v>137</v>
      </c>
      <c r="H293" s="249" t="s">
        <v>138</v>
      </c>
      <c r="I293" s="255"/>
      <c r="J293" s="256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</row>
    <row r="294" spans="1:20" s="208" customFormat="1" ht="101.25" customHeight="1">
      <c r="A294" s="257"/>
      <c r="B294" s="257">
        <v>1</v>
      </c>
      <c r="C294" s="257"/>
      <c r="D294" s="257"/>
      <c r="F294" s="160" t="e">
        <f>#N/A</f>
        <v>#NAME?</v>
      </c>
      <c r="G294" s="258" t="s">
        <v>139</v>
      </c>
      <c r="H294" s="254">
        <f>IF(region_name="","",region_name)</f>
        <v>0</v>
      </c>
      <c r="I294" s="255" t="s">
        <v>140</v>
      </c>
      <c r="J294" s="256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</row>
    <row r="295" spans="1:20" s="208" customFormat="1" ht="191.25" customHeight="1">
      <c r="A295" s="257"/>
      <c r="B295" s="257"/>
      <c r="C295" s="257">
        <v>1</v>
      </c>
      <c r="D295" s="257"/>
      <c r="F295" s="160" t="e">
        <f>#N/A</f>
        <v>#NAME?</v>
      </c>
      <c r="G295" s="259" t="s">
        <v>141</v>
      </c>
      <c r="H295" s="254"/>
      <c r="I295" s="255" t="s">
        <v>142</v>
      </c>
      <c r="J295" s="256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</row>
    <row r="296" spans="1:20" s="208" customFormat="1" ht="33.75" customHeight="1">
      <c r="A296" s="257"/>
      <c r="B296" s="257"/>
      <c r="C296" s="257"/>
      <c r="D296" s="257">
        <v>1</v>
      </c>
      <c r="F296" s="160" t="e">
        <f>#N/A</f>
        <v>#NAME?</v>
      </c>
      <c r="G296" s="260" t="s">
        <v>143</v>
      </c>
      <c r="H296" s="254"/>
      <c r="I296" s="261" t="s">
        <v>144</v>
      </c>
      <c r="J296" s="256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</row>
    <row r="297" spans="1:20" s="208" customFormat="1" ht="18.75" customHeight="1">
      <c r="A297" s="257"/>
      <c r="B297" s="257"/>
      <c r="C297" s="257"/>
      <c r="D297" s="257"/>
      <c r="F297" s="654"/>
      <c r="G297" s="655" t="s">
        <v>212</v>
      </c>
      <c r="H297" s="656"/>
      <c r="I297" s="261"/>
      <c r="J297" s="256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</row>
    <row r="298" spans="1:20" s="208" customFormat="1" ht="18.75" customHeight="1">
      <c r="A298" s="257"/>
      <c r="B298" s="257"/>
      <c r="C298" s="257"/>
      <c r="D298" s="257"/>
      <c r="F298" s="380"/>
      <c r="G298" s="389" t="s">
        <v>213</v>
      </c>
      <c r="H298" s="386"/>
      <c r="I298" s="387"/>
      <c r="J298" s="256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</row>
    <row r="299" spans="1:20" s="208" customFormat="1" ht="18.75" customHeight="1">
      <c r="A299" s="257"/>
      <c r="B299" s="207"/>
      <c r="C299" s="207"/>
      <c r="D299" s="207"/>
      <c r="F299" s="380"/>
      <c r="G299" s="182" t="s">
        <v>214</v>
      </c>
      <c r="H299" s="386"/>
      <c r="I299" s="387"/>
      <c r="J299" s="256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</row>
    <row r="300" spans="1:20" s="208" customFormat="1" ht="18.75" customHeight="1">
      <c r="A300" s="207"/>
      <c r="B300" s="207"/>
      <c r="C300" s="207"/>
      <c r="D300" s="207"/>
      <c r="F300" s="380"/>
      <c r="G300" s="388" t="s">
        <v>215</v>
      </c>
      <c r="H300" s="386"/>
      <c r="I300" s="387"/>
      <c r="J300" s="256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</row>
  </sheetData>
  <sheetProtection selectLockedCells="1" selectUnlockedCells="1"/>
  <mergeCells count="231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24">
    <dataValidation type="textLength" operator="lessThanOrEqual" allowBlank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W98:W101 Y98:Y101 W109 Y109 R120:R121 T120:T121 R137:R138 T137:T138 R154:R155 T154:T155 AH169 AJ169 AG184 AI184 T205:V205 R212:T212 J216:L216 J220:L220 I244 H269:I269 H275:I275 H281:I281 H286:I286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X98:X101 Z98:Z101 X109 Z109 S120:S121 U120:U121 S137:S138 U137:U138 S154:S155 U154:U155 N169 R169 V169 Z169 AI169 AK169 AI175:AI177 Q184 U184 Y184 AH184 AJ184 Q200 U200 Y200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type="decimal" allowBlank="1" showErrorMessage="1" errorTitle="Ошибка" error="Допускается ввод только действительных чисел!" sqref="O34 Q169:Q170 AD169:AG169 Q171:Q172 P184 AC184:AF184 Y196 X200:X201 J275 J286">
      <formula1>-1E+24</formula1>
      <formula2>1E+24</formula2>
    </dataValidation>
    <dataValidation allowBlank="1" promptTitle="checkPeriodRange" sqref="Q35 Q51 Q67 Q83 V98 V100 Q121 Q138 Q155 AG170:AL170 AF185:AK185">
      <formula1>0</formula1>
      <formula2>0</formula2>
    </dataValidation>
    <dataValidation allowBlank="1" sqref="S36:S41 S52:S57 S68:S73 S84:S89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ErrorMessage="1" errorTitle="Ошибка" error="Выберите значение из списка" sqref="U196">
      <formula1>kind_of_diameters2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1E+24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O119 O136 O153">
      <formula1>kind_of_cons</formula1>
      <formula2>0</formula2>
    </dataValidation>
    <dataValidation type="list" allowBlank="1" showErrorMessage="1" errorTitle="Ошибка" error="Выберите значение из списка" sqref="O152">
      <formula1>kind_of_scheme_in</formula1>
      <formula2>0</formula2>
    </dataValidation>
    <dataValidation type="list" allowBlank="1" showErrorMessage="1" errorTitle="Ошибка" error="Выберите значение из списка" sqref="O33 O49 O65 O81 O97">
      <formula1>kind_of_cons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M98 M154">
      <formula1>kind_of_heat_transfer</formula1>
      <formula2>0</formula2>
    </dataValidation>
    <dataValidation type="list" allowBlank="1" showErrorMessage="1" errorTitle="Ошибка" error="Выберите значение из списка" sqref="M120 M137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6" customWidth="1"/>
    <col min="2" max="2" width="90.7109375" style="6" customWidth="1"/>
    <col min="3" max="16384" width="9.140625" style="6" customWidth="1"/>
  </cols>
  <sheetData>
    <row r="1" ht="11.25">
      <c r="B1" s="657" t="s">
        <v>2494</v>
      </c>
    </row>
    <row r="2" ht="90">
      <c r="B2" s="658" t="s">
        <v>2495</v>
      </c>
    </row>
    <row r="3" ht="67.5">
      <c r="B3" s="658" t="s">
        <v>2496</v>
      </c>
    </row>
    <row r="4" ht="33.75">
      <c r="B4" s="658" t="s">
        <v>2497</v>
      </c>
    </row>
    <row r="5" ht="11.25">
      <c r="B5" s="658" t="s">
        <v>2498</v>
      </c>
    </row>
    <row r="6" ht="22.5">
      <c r="B6" s="658" t="s">
        <v>2499</v>
      </c>
    </row>
    <row r="7" ht="22.5">
      <c r="B7" s="658" t="s">
        <v>2500</v>
      </c>
    </row>
    <row r="8" ht="22.5">
      <c r="B8" s="658" t="s">
        <v>2501</v>
      </c>
    </row>
    <row r="9" ht="22.5">
      <c r="B9" s="658" t="s">
        <v>2502</v>
      </c>
    </row>
    <row r="10" ht="56.25">
      <c r="B10" s="658" t="s">
        <v>2503</v>
      </c>
    </row>
    <row r="11" ht="12.75">
      <c r="B11" s="659" t="s">
        <v>2504</v>
      </c>
    </row>
    <row r="12" ht="11.25">
      <c r="B12" s="657" t="s">
        <v>2505</v>
      </c>
    </row>
    <row r="13" ht="22.5">
      <c r="B13" s="658" t="s">
        <v>2506</v>
      </c>
    </row>
    <row r="14" ht="67.5">
      <c r="B14" s="658" t="s">
        <v>2507</v>
      </c>
    </row>
    <row r="15" ht="22.5">
      <c r="B15" s="658" t="s">
        <v>2508</v>
      </c>
    </row>
    <row r="16" spans="2:4" ht="11.25">
      <c r="B16" s="657" t="s">
        <v>2509</v>
      </c>
      <c r="D16" s="660"/>
    </row>
    <row r="17" ht="33.75">
      <c r="B17" s="658" t="s">
        <v>2510</v>
      </c>
    </row>
    <row r="18" ht="33.75">
      <c r="B18" s="658" t="s">
        <v>2511</v>
      </c>
    </row>
    <row r="19" ht="11.25">
      <c r="B19" s="658" t="s">
        <v>2512</v>
      </c>
    </row>
    <row r="20" ht="33.75">
      <c r="B20" s="658" t="s">
        <v>2513</v>
      </c>
    </row>
    <row r="21" ht="11.25">
      <c r="B21" s="657" t="s">
        <v>2514</v>
      </c>
    </row>
    <row r="22" ht="11.25">
      <c r="B22" s="658" t="s">
        <v>2515</v>
      </c>
    </row>
    <row r="24" ht="22.5">
      <c r="B24" s="661" t="s">
        <v>2516</v>
      </c>
    </row>
    <row r="26" ht="11.25">
      <c r="B26" s="657" t="s">
        <v>2517</v>
      </c>
    </row>
    <row r="27" ht="22.5">
      <c r="B27" s="662" t="s">
        <v>2518</v>
      </c>
    </row>
    <row r="28" ht="56.25">
      <c r="B28" s="662" t="s">
        <v>2519</v>
      </c>
    </row>
    <row r="29" ht="11.25">
      <c r="B29" s="663" t="s">
        <v>2520</v>
      </c>
    </row>
    <row r="30" ht="22.5">
      <c r="B30" s="662" t="s">
        <v>2521</v>
      </c>
    </row>
    <row r="32" spans="1:2" ht="11.25">
      <c r="A32" s="664"/>
      <c r="B32" s="665" t="s">
        <v>2522</v>
      </c>
    </row>
    <row r="33" spans="1:2" ht="14.25">
      <c r="A33" s="666">
        <v>1</v>
      </c>
      <c r="B33" s="667" t="s">
        <v>2523</v>
      </c>
    </row>
    <row r="34" spans="1:2" ht="14.25">
      <c r="A34" s="666">
        <v>2</v>
      </c>
      <c r="B34" s="667" t="s">
        <v>2524</v>
      </c>
    </row>
    <row r="35" ht="11.25">
      <c r="B35" s="665" t="s">
        <v>2525</v>
      </c>
    </row>
    <row r="36" ht="11.25">
      <c r="B36" s="667" t="s">
        <v>2526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34" hidden="1" customWidth="1"/>
    <col min="2" max="2" width="9.140625" style="135" hidden="1" customWidth="1"/>
    <col min="3" max="3" width="3.7109375" style="136" customWidth="1"/>
    <col min="4" max="4" width="6.28125" style="135" customWidth="1"/>
    <col min="5" max="5" width="46.421875" style="135" customWidth="1"/>
    <col min="6" max="6" width="3.7109375" style="135" customWidth="1"/>
    <col min="7" max="7" width="5.7109375" style="135" customWidth="1"/>
    <col min="8" max="8" width="41.421875" style="135" customWidth="1"/>
    <col min="9" max="9" width="3.7109375" style="135" customWidth="1"/>
    <col min="10" max="10" width="5.7109375" style="135" customWidth="1"/>
    <col min="11" max="11" width="32.57421875" style="135" customWidth="1"/>
    <col min="12" max="12" width="14.8515625" style="135" customWidth="1"/>
    <col min="13" max="13" width="3.7109375" style="137" hidden="1" customWidth="1"/>
    <col min="14" max="16" width="9.140625" style="137" hidden="1" customWidth="1"/>
    <col min="17" max="17" width="25.7109375" style="137" hidden="1" customWidth="1"/>
    <col min="18" max="18" width="14.421875" style="137" hidden="1" customWidth="1"/>
    <col min="19" max="22" width="9.140625" style="138" customWidth="1"/>
    <col min="23" max="16384" width="9.140625" style="135" customWidth="1"/>
  </cols>
  <sheetData>
    <row r="1" spans="1:22" s="141" customFormat="1" ht="16.5" customHeight="1" hidden="1">
      <c r="A1" s="139"/>
      <c r="B1" s="139"/>
      <c r="C1" s="140"/>
      <c r="D1" s="139"/>
      <c r="E1" s="139"/>
      <c r="F1" s="139"/>
      <c r="G1" s="139"/>
      <c r="H1" s="140"/>
      <c r="I1" s="140"/>
      <c r="J1" s="140"/>
      <c r="K1" s="140" t="s">
        <v>79</v>
      </c>
      <c r="L1" s="141" t="s">
        <v>80</v>
      </c>
      <c r="M1" s="142" t="s">
        <v>81</v>
      </c>
      <c r="N1" s="142"/>
      <c r="O1" s="142"/>
      <c r="P1" s="142"/>
      <c r="Q1" s="142"/>
      <c r="R1" s="142"/>
      <c r="S1" s="142"/>
      <c r="T1" s="142"/>
      <c r="U1" s="142"/>
      <c r="V1" s="142"/>
    </row>
    <row r="2" spans="1:256" s="144" customFormat="1" ht="16.5" customHeight="1" hidden="1">
      <c r="A2" s="143"/>
      <c r="B2" s="143"/>
      <c r="D2" s="143"/>
      <c r="E2" s="143"/>
      <c r="F2" s="143"/>
      <c r="G2" s="143"/>
      <c r="H2" s="143"/>
      <c r="I2" s="143"/>
      <c r="J2" s="143"/>
      <c r="K2" s="143"/>
      <c r="L2" s="143"/>
      <c r="M2" s="142"/>
      <c r="N2" s="142"/>
      <c r="O2" s="142"/>
      <c r="P2" s="142"/>
      <c r="Q2" s="142"/>
      <c r="R2" s="142"/>
      <c r="S2" s="145"/>
      <c r="T2" s="145"/>
      <c r="U2" s="145"/>
      <c r="V2" s="145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2" s="150" customFormat="1" ht="3" customHeight="1">
      <c r="A3" s="134"/>
      <c r="B3" s="135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137"/>
      <c r="N3" s="137"/>
      <c r="O3" s="137"/>
      <c r="P3" s="137"/>
      <c r="Q3" s="137"/>
      <c r="R3" s="137"/>
      <c r="S3" s="138"/>
      <c r="T3" s="138"/>
      <c r="U3" s="138"/>
      <c r="V3" s="138"/>
    </row>
    <row r="4" spans="1:22" s="150" customFormat="1" ht="22.5" customHeight="1">
      <c r="A4" s="134"/>
      <c r="B4" s="135"/>
      <c r="C4" s="147"/>
      <c r="D4" s="151" t="s">
        <v>82</v>
      </c>
      <c r="E4" s="151"/>
      <c r="F4" s="151"/>
      <c r="G4" s="151"/>
      <c r="H4" s="151"/>
      <c r="I4" s="152"/>
      <c r="M4" s="137"/>
      <c r="N4" s="137"/>
      <c r="O4" s="137"/>
      <c r="P4" s="137"/>
      <c r="Q4" s="137"/>
      <c r="R4" s="137"/>
      <c r="S4" s="138"/>
      <c r="T4" s="138"/>
      <c r="U4" s="138"/>
      <c r="V4" s="138"/>
    </row>
    <row r="5" spans="1:22" s="150" customFormat="1" ht="3" customHeight="1" hidden="1">
      <c r="A5" s="134"/>
      <c r="B5" s="135"/>
      <c r="C5" s="147"/>
      <c r="D5" s="148"/>
      <c r="E5" s="148"/>
      <c r="F5" s="148"/>
      <c r="G5" s="148"/>
      <c r="H5" s="153"/>
      <c r="I5" s="153"/>
      <c r="J5" s="153"/>
      <c r="K5" s="153"/>
      <c r="L5" s="154"/>
      <c r="M5" s="137"/>
      <c r="N5" s="137"/>
      <c r="O5" s="137"/>
      <c r="P5" s="137"/>
      <c r="Q5" s="137"/>
      <c r="R5" s="137"/>
      <c r="S5" s="138"/>
      <c r="T5" s="138"/>
      <c r="U5" s="138"/>
      <c r="V5" s="138"/>
    </row>
    <row r="6" spans="1:22" s="150" customFormat="1" ht="19.5" customHeight="1" hidden="1">
      <c r="A6" s="155"/>
      <c r="B6" s="155"/>
      <c r="C6" s="147"/>
      <c r="D6" s="156"/>
      <c r="E6" s="156"/>
      <c r="F6" s="157" t="s">
        <v>83</v>
      </c>
      <c r="G6" s="157"/>
      <c r="H6" s="153"/>
      <c r="I6" s="153"/>
      <c r="J6" s="158"/>
      <c r="K6" s="159"/>
      <c r="L6" s="159"/>
      <c r="M6" s="137"/>
      <c r="N6" s="137"/>
      <c r="O6" s="137"/>
      <c r="P6" s="137"/>
      <c r="Q6" s="137"/>
      <c r="R6" s="137"/>
      <c r="S6" s="138"/>
      <c r="T6" s="138"/>
      <c r="U6" s="138"/>
      <c r="V6" s="138"/>
    </row>
    <row r="7" ht="3" customHeight="1"/>
    <row r="8" spans="1:22" s="150" customFormat="1" ht="14.25" customHeight="1">
      <c r="A8" s="134"/>
      <c r="B8" s="135"/>
      <c r="C8" s="147"/>
      <c r="D8" s="160" t="s">
        <v>84</v>
      </c>
      <c r="E8" s="160"/>
      <c r="F8" s="160" t="s">
        <v>85</v>
      </c>
      <c r="G8" s="160"/>
      <c r="H8" s="160"/>
      <c r="I8" s="161" t="s">
        <v>86</v>
      </c>
      <c r="J8" s="161"/>
      <c r="K8" s="161"/>
      <c r="L8" s="161"/>
      <c r="M8" s="137"/>
      <c r="N8" s="137"/>
      <c r="O8" s="137"/>
      <c r="P8" s="137"/>
      <c r="Q8" s="137"/>
      <c r="R8" s="137"/>
      <c r="S8" s="138"/>
      <c r="T8" s="138"/>
      <c r="U8" s="138"/>
      <c r="V8" s="138"/>
    </row>
    <row r="9" spans="1:22" s="150" customFormat="1" ht="20.25" customHeight="1">
      <c r="A9" s="134"/>
      <c r="B9" s="135"/>
      <c r="C9" s="147"/>
      <c r="D9" s="162" t="s">
        <v>87</v>
      </c>
      <c r="E9" s="162" t="s">
        <v>88</v>
      </c>
      <c r="F9" s="162" t="s">
        <v>87</v>
      </c>
      <c r="G9" s="162"/>
      <c r="H9" s="163" t="s">
        <v>88</v>
      </c>
      <c r="I9" s="162" t="s">
        <v>87</v>
      </c>
      <c r="J9" s="162"/>
      <c r="K9" s="163" t="s">
        <v>88</v>
      </c>
      <c r="L9" s="163" t="s">
        <v>80</v>
      </c>
      <c r="M9" s="137"/>
      <c r="N9" s="137"/>
      <c r="O9" s="137"/>
      <c r="P9" s="137"/>
      <c r="Q9" s="137"/>
      <c r="R9" s="137"/>
      <c r="S9" s="138"/>
      <c r="T9" s="138"/>
      <c r="U9" s="138"/>
      <c r="V9" s="138"/>
    </row>
    <row r="10" spans="3:22" ht="12" customHeight="1">
      <c r="C10" s="164"/>
      <c r="D10" s="165" t="s">
        <v>89</v>
      </c>
      <c r="E10" s="165" t="s">
        <v>90</v>
      </c>
      <c r="F10" s="165" t="s">
        <v>91</v>
      </c>
      <c r="G10" s="165"/>
      <c r="H10" s="165" t="s">
        <v>92</v>
      </c>
      <c r="I10" s="165" t="s">
        <v>93</v>
      </c>
      <c r="J10" s="165"/>
      <c r="K10" s="165" t="s">
        <v>94</v>
      </c>
      <c r="L10" s="165" t="s">
        <v>95</v>
      </c>
      <c r="M10" s="166"/>
      <c r="N10" s="166"/>
      <c r="O10" s="166"/>
      <c r="P10" s="166"/>
      <c r="Q10" s="166"/>
      <c r="R10" s="166"/>
      <c r="S10" s="167"/>
      <c r="T10" s="167"/>
      <c r="U10" s="167"/>
      <c r="V10" s="167"/>
    </row>
    <row r="11" spans="1:22" s="150" customFormat="1" ht="14.25" hidden="1">
      <c r="A11" s="135"/>
      <c r="B11" s="135"/>
      <c r="C11" s="147"/>
      <c r="D11" s="168">
        <v>0</v>
      </c>
      <c r="E11" s="169"/>
      <c r="F11" s="170"/>
      <c r="G11" s="170"/>
      <c r="H11" s="171"/>
      <c r="I11" s="172"/>
      <c r="J11" s="170"/>
      <c r="K11" s="171"/>
      <c r="L11" s="173"/>
      <c r="M11" s="174" t="s">
        <v>96</v>
      </c>
      <c r="N11" s="137"/>
      <c r="O11" s="137"/>
      <c r="P11" s="137" t="s">
        <v>97</v>
      </c>
      <c r="Q11" s="137" t="s">
        <v>98</v>
      </c>
      <c r="R11" s="137" t="s">
        <v>99</v>
      </c>
      <c r="S11" s="138"/>
      <c r="T11" s="138"/>
      <c r="U11" s="138"/>
      <c r="V11" s="138"/>
    </row>
    <row r="12" spans="1:83" s="187" customFormat="1" ht="0.75" customHeight="1">
      <c r="A12" s="175"/>
      <c r="B12" s="134" t="s">
        <v>100</v>
      </c>
      <c r="C12" s="176"/>
      <c r="D12" s="160">
        <v>1</v>
      </c>
      <c r="E12" s="177" t="s">
        <v>101</v>
      </c>
      <c r="F12" s="178"/>
      <c r="G12" s="160">
        <v>0</v>
      </c>
      <c r="H12" s="179"/>
      <c r="I12" s="180"/>
      <c r="J12" s="181" t="s">
        <v>102</v>
      </c>
      <c r="K12" s="182"/>
      <c r="L12" s="183"/>
      <c r="M12" s="137" t="e">
        <f aca="true" t="shared" si="0" ref="M12:M14">#N/A</f>
        <v>#VALUE!</v>
      </c>
      <c r="N12" s="139"/>
      <c r="O12" s="139"/>
      <c r="P12" s="137">
        <f>IF(ISERROR(MATCH(Q12,MODesc,0)),"n","y")</f>
        <v>0</v>
      </c>
      <c r="Q12" s="139" t="s">
        <v>101</v>
      </c>
      <c r="R12" s="137">
        <f aca="true" t="shared" si="1" ref="R12:R13">K12&amp;"("&amp;L12&amp;")"</f>
        <v>0</v>
      </c>
      <c r="S12" s="134"/>
      <c r="T12" s="134"/>
      <c r="U12" s="184"/>
      <c r="V12" s="134"/>
      <c r="W12" s="134"/>
      <c r="X12" s="134"/>
      <c r="Y12" s="185"/>
      <c r="Z12" s="185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</row>
    <row r="13" spans="1:83" s="187" customFormat="1" ht="0.75" customHeight="1">
      <c r="A13" s="175"/>
      <c r="B13" s="134" t="s">
        <v>100</v>
      </c>
      <c r="C13" s="176"/>
      <c r="D13" s="160"/>
      <c r="E13" s="177"/>
      <c r="F13" s="188"/>
      <c r="G13" s="160">
        <v>1</v>
      </c>
      <c r="H13" s="189" t="s">
        <v>103</v>
      </c>
      <c r="I13" s="180"/>
      <c r="J13" s="181" t="s">
        <v>102</v>
      </c>
      <c r="K13" s="182"/>
      <c r="L13" s="183"/>
      <c r="M13" s="137" t="e">
        <f t="shared" si="0"/>
        <v>#VALUE!</v>
      </c>
      <c r="N13" s="139"/>
      <c r="O13" s="139"/>
      <c r="P13" s="139"/>
      <c r="Q13" s="139"/>
      <c r="R13" s="137">
        <f t="shared" si="1"/>
        <v>0</v>
      </c>
      <c r="S13" s="134"/>
      <c r="T13" s="134"/>
      <c r="U13" s="184"/>
      <c r="V13" s="134"/>
      <c r="W13" s="134"/>
      <c r="X13" s="134"/>
      <c r="Y13" s="185"/>
      <c r="Z13" s="185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</row>
    <row r="14" spans="1:83" s="187" customFormat="1" ht="18.75" customHeight="1">
      <c r="A14" s="175"/>
      <c r="B14" s="134" t="s">
        <v>100</v>
      </c>
      <c r="C14" s="176"/>
      <c r="D14" s="160"/>
      <c r="E14" s="177"/>
      <c r="F14" s="188"/>
      <c r="G14" s="160"/>
      <c r="H14" s="189"/>
      <c r="I14" s="190"/>
      <c r="J14" s="160">
        <v>1</v>
      </c>
      <c r="K14" s="189" t="s">
        <v>104</v>
      </c>
      <c r="L14" s="191" t="s">
        <v>105</v>
      </c>
      <c r="M14" s="137" t="e">
        <f t="shared" si="0"/>
        <v>#VALUE!</v>
      </c>
      <c r="N14" s="139"/>
      <c r="O14" s="139"/>
      <c r="P14" s="139"/>
      <c r="Q14" s="139"/>
      <c r="R14" s="137">
        <f>K14&amp;" ("&amp;L14&amp;")"</f>
        <v>0</v>
      </c>
      <c r="S14" s="134"/>
      <c r="T14" s="134"/>
      <c r="U14" s="184"/>
      <c r="V14" s="134"/>
      <c r="W14" s="134"/>
      <c r="X14" s="134"/>
      <c r="Y14" s="185"/>
      <c r="Z14" s="185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</row>
    <row r="15" spans="1:22" s="150" customFormat="1" ht="0.75" customHeight="1">
      <c r="A15" s="135"/>
      <c r="B15" s="135" t="s">
        <v>106</v>
      </c>
      <c r="C15" s="147"/>
      <c r="D15" s="180"/>
      <c r="E15" s="192"/>
      <c r="F15" s="193"/>
      <c r="G15" s="193"/>
      <c r="H15" s="193"/>
      <c r="I15" s="193"/>
      <c r="J15" s="193"/>
      <c r="K15" s="193"/>
      <c r="L15" s="194"/>
      <c r="M15" s="174"/>
      <c r="N15" s="137"/>
      <c r="O15" s="137"/>
      <c r="P15" s="137"/>
      <c r="Q15" s="137" t="s">
        <v>107</v>
      </c>
      <c r="R15" s="137"/>
      <c r="S15" s="138"/>
      <c r="T15" s="138"/>
      <c r="U15" s="138"/>
      <c r="V15" s="138"/>
    </row>
    <row r="16" spans="1:22" s="150" customFormat="1" ht="21" customHeight="1">
      <c r="A16" s="134"/>
      <c r="B16" s="135"/>
      <c r="C16" s="136"/>
      <c r="D16" s="195"/>
      <c r="E16" s="195"/>
      <c r="F16" s="195"/>
      <c r="G16" s="195"/>
      <c r="H16" s="195"/>
      <c r="I16" s="195"/>
      <c r="J16" s="195"/>
      <c r="K16" s="195"/>
      <c r="L16" s="195"/>
      <c r="M16" s="137"/>
      <c r="N16" s="137"/>
      <c r="O16" s="137"/>
      <c r="P16" s="137"/>
      <c r="Q16" s="137"/>
      <c r="R16" s="137"/>
      <c r="S16" s="138"/>
      <c r="T16" s="138"/>
      <c r="U16" s="138"/>
      <c r="V16" s="138"/>
    </row>
    <row r="17" spans="1:22" s="150" customFormat="1" ht="14.25">
      <c r="A17" s="134"/>
      <c r="B17" s="135"/>
      <c r="C17" s="136"/>
      <c r="D17" s="135"/>
      <c r="E17" s="135"/>
      <c r="F17" s="135"/>
      <c r="G17" s="135"/>
      <c r="H17" s="135"/>
      <c r="I17" s="135"/>
      <c r="J17" s="135"/>
      <c r="K17" s="135"/>
      <c r="L17" s="135"/>
      <c r="M17" s="137"/>
      <c r="N17" s="137"/>
      <c r="O17" s="137"/>
      <c r="P17" s="137"/>
      <c r="Q17" s="137"/>
      <c r="R17" s="137"/>
      <c r="S17" s="138"/>
      <c r="T17" s="138"/>
      <c r="U17" s="138"/>
      <c r="V17" s="138"/>
    </row>
    <row r="18" spans="1:22" s="150" customFormat="1" ht="0.75" customHeight="1">
      <c r="A18" s="134"/>
      <c r="B18" s="135"/>
      <c r="C18" s="136"/>
      <c r="D18" s="135"/>
      <c r="E18" s="135"/>
      <c r="F18" s="135"/>
      <c r="G18" s="135"/>
      <c r="H18" s="135"/>
      <c r="I18" s="135"/>
      <c r="J18" s="135"/>
      <c r="K18" s="135"/>
      <c r="L18" s="135"/>
      <c r="M18" s="137"/>
      <c r="N18" s="137"/>
      <c r="O18" s="137"/>
      <c r="P18" s="137"/>
      <c r="Q18" s="137"/>
      <c r="R18" s="137"/>
      <c r="S18" s="138"/>
      <c r="T18" s="138"/>
      <c r="U18" s="138"/>
      <c r="V18" s="138"/>
    </row>
    <row r="19" spans="1:22" s="197" customFormat="1" ht="10.5">
      <c r="A19" s="196"/>
      <c r="C19" s="198"/>
      <c r="D19" s="199"/>
      <c r="E19" s="199"/>
      <c r="M19" s="137"/>
      <c r="N19" s="137"/>
      <c r="O19" s="137"/>
      <c r="P19" s="137"/>
      <c r="Q19" s="137"/>
      <c r="R19" s="137"/>
      <c r="S19" s="138"/>
      <c r="T19" s="138"/>
      <c r="U19" s="138"/>
      <c r="V19" s="138"/>
    </row>
    <row r="20" spans="1:22" s="197" customFormat="1" ht="10.5">
      <c r="A20" s="196"/>
      <c r="C20" s="198"/>
      <c r="D20" s="199"/>
      <c r="E20" s="199"/>
      <c r="M20" s="137"/>
      <c r="N20" s="137"/>
      <c r="O20" s="137"/>
      <c r="P20" s="137"/>
      <c r="Q20" s="137"/>
      <c r="R20" s="137"/>
      <c r="S20" s="138"/>
      <c r="T20" s="138"/>
      <c r="U20" s="138"/>
      <c r="V20" s="138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"/>
    </sheetView>
  </sheetViews>
  <sheetFormatPr defaultColWidth="9.140625" defaultRowHeight="11.25"/>
  <cols>
    <col min="1" max="2" width="3.7109375" style="200" hidden="1" customWidth="1"/>
    <col min="3" max="3" width="3.7109375" style="201" customWidth="1"/>
    <col min="4" max="4" width="6.140625" style="201" customWidth="1"/>
    <col min="5" max="5" width="50.7109375" style="201" customWidth="1"/>
    <col min="6" max="6" width="33.8515625" style="201" customWidth="1"/>
    <col min="7" max="7" width="8.57421875" style="201" customWidth="1"/>
    <col min="8" max="8" width="3.7109375" style="201" customWidth="1"/>
    <col min="9" max="9" width="5.421875" style="201" customWidth="1"/>
    <col min="10" max="10" width="47.8515625" style="201" customWidth="1"/>
    <col min="11" max="12" width="3.7109375" style="201" customWidth="1"/>
    <col min="13" max="13" width="5.7109375" style="201" customWidth="1"/>
    <col min="14" max="14" width="28.140625" style="201" customWidth="1"/>
    <col min="15" max="16" width="3.7109375" style="201" customWidth="1"/>
    <col min="17" max="17" width="5.7109375" style="201" customWidth="1"/>
    <col min="18" max="18" width="34.421875" style="201" customWidth="1"/>
    <col min="19" max="19" width="30.7109375" style="201" customWidth="1"/>
    <col min="20" max="20" width="3.7109375" style="201" customWidth="1"/>
    <col min="21" max="16384" width="9.140625" style="201" customWidth="1"/>
  </cols>
  <sheetData>
    <row r="1" ht="11.25" hidden="1">
      <c r="A1" s="202"/>
    </row>
    <row r="2" ht="11.25" hidden="1"/>
    <row r="3" ht="11.25" hidden="1"/>
    <row r="4" ht="3" customHeight="1"/>
    <row r="5" spans="1:19" s="204" customFormat="1" ht="24.75" customHeight="1">
      <c r="A5" s="203"/>
      <c r="B5" s="203"/>
      <c r="D5" s="151" t="s">
        <v>108</v>
      </c>
      <c r="E5" s="151"/>
      <c r="F5" s="151"/>
      <c r="G5" s="151"/>
      <c r="H5" s="151"/>
      <c r="I5" s="151"/>
      <c r="J5" s="151"/>
      <c r="K5" s="205"/>
      <c r="L5" s="206"/>
      <c r="M5" s="206"/>
      <c r="N5" s="206"/>
      <c r="O5" s="206"/>
      <c r="P5" s="206"/>
      <c r="Q5" s="206"/>
      <c r="R5" s="206"/>
      <c r="S5" s="206"/>
    </row>
    <row r="6" spans="1:10" s="208" customFormat="1" ht="11.25" hidden="1">
      <c r="A6" s="207"/>
      <c r="B6" s="207"/>
      <c r="D6" s="209"/>
      <c r="E6" s="209"/>
      <c r="F6" s="209"/>
      <c r="G6" s="209"/>
      <c r="H6" s="209"/>
      <c r="I6" s="209"/>
      <c r="J6" s="209"/>
    </row>
    <row r="7" spans="1:10" s="208" customFormat="1" ht="11.25" hidden="1">
      <c r="A7" s="207"/>
      <c r="B7" s="207"/>
      <c r="E7" s="210"/>
      <c r="F7" s="210"/>
      <c r="G7" s="211"/>
      <c r="H7" s="211"/>
      <c r="I7" s="211"/>
      <c r="J7" s="211"/>
    </row>
    <row r="8" spans="1:10" s="208" customFormat="1" ht="11.25" hidden="1">
      <c r="A8" s="207"/>
      <c r="B8" s="207"/>
      <c r="E8" s="210"/>
      <c r="F8" s="210"/>
      <c r="G8" s="211"/>
      <c r="H8" s="211"/>
      <c r="I8" s="211"/>
      <c r="J8" s="211"/>
    </row>
    <row r="9" spans="1:10" s="208" customFormat="1" ht="11.25" hidden="1">
      <c r="A9" s="207"/>
      <c r="B9" s="207"/>
      <c r="E9" s="210"/>
      <c r="F9" s="210"/>
      <c r="G9" s="211"/>
      <c r="H9" s="211"/>
      <c r="I9" s="211"/>
      <c r="J9" s="211"/>
    </row>
    <row r="10" spans="1:10" s="208" customFormat="1" ht="11.25" hidden="1">
      <c r="A10" s="207"/>
      <c r="B10" s="207"/>
      <c r="E10" s="210"/>
      <c r="F10" s="210"/>
      <c r="G10" s="211"/>
      <c r="H10" s="211"/>
      <c r="I10" s="211"/>
      <c r="J10" s="211"/>
    </row>
    <row r="11" spans="1:18" s="208" customFormat="1" ht="11.25" hidden="1">
      <c r="A11" s="207"/>
      <c r="B11" s="207"/>
      <c r="D11" s="212"/>
      <c r="E11" s="210"/>
      <c r="F11" s="210"/>
      <c r="G11" s="157"/>
      <c r="H11" s="213"/>
      <c r="I11" s="213"/>
      <c r="J11" s="212"/>
      <c r="K11" s="157"/>
      <c r="L11" s="212"/>
      <c r="M11" s="212"/>
      <c r="N11" s="157"/>
      <c r="O11" s="157"/>
      <c r="P11" s="212"/>
      <c r="Q11" s="212"/>
      <c r="R11" s="157"/>
    </row>
    <row r="12" spans="1:18" s="208" customFormat="1" ht="11.25" hidden="1">
      <c r="A12" s="207"/>
      <c r="B12" s="207"/>
      <c r="E12" s="210"/>
      <c r="F12" s="210"/>
      <c r="G12" s="157"/>
      <c r="H12" s="213"/>
      <c r="I12" s="213"/>
      <c r="J12" s="210"/>
      <c r="K12" s="212"/>
      <c r="L12" s="212"/>
      <c r="M12" s="212"/>
      <c r="N12" s="157"/>
      <c r="O12" s="212"/>
      <c r="P12" s="212"/>
      <c r="Q12" s="212"/>
      <c r="R12" s="157"/>
    </row>
    <row r="13" spans="1:18" s="208" customFormat="1" ht="11.25" hidden="1">
      <c r="A13" s="207"/>
      <c r="B13" s="207"/>
      <c r="E13" s="214"/>
      <c r="F13" s="214"/>
      <c r="G13" s="212"/>
      <c r="H13" s="213"/>
      <c r="I13" s="212"/>
      <c r="J13" s="212"/>
      <c r="K13" s="212"/>
      <c r="L13" s="212"/>
      <c r="M13" s="212"/>
      <c r="N13" s="157"/>
      <c r="O13" s="212"/>
      <c r="P13" s="212"/>
      <c r="Q13" s="212"/>
      <c r="R13" s="157"/>
    </row>
    <row r="14" spans="1:2" s="208" customFormat="1" ht="11.25" hidden="1">
      <c r="A14" s="207"/>
      <c r="B14" s="207"/>
    </row>
    <row r="15" ht="11.25" hidden="1"/>
    <row r="16" spans="1:20" s="204" customFormat="1" ht="3" customHeight="1">
      <c r="A16" s="203"/>
      <c r="B16" s="203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7" spans="4:19" ht="27" customHeight="1">
      <c r="D17" s="217" t="s">
        <v>87</v>
      </c>
      <c r="E17" s="217" t="s">
        <v>109</v>
      </c>
      <c r="F17" s="217" t="s">
        <v>110</v>
      </c>
      <c r="G17" s="217" t="s">
        <v>111</v>
      </c>
      <c r="H17" s="217" t="s">
        <v>87</v>
      </c>
      <c r="I17" s="217"/>
      <c r="J17" s="217" t="s">
        <v>112</v>
      </c>
      <c r="K17" s="218" t="s">
        <v>113</v>
      </c>
      <c r="L17" s="218"/>
      <c r="M17" s="218"/>
      <c r="N17" s="218"/>
      <c r="O17" s="218" t="s">
        <v>114</v>
      </c>
      <c r="P17" s="218"/>
      <c r="Q17" s="218"/>
      <c r="R17" s="218"/>
      <c r="S17" s="217" t="s">
        <v>115</v>
      </c>
    </row>
    <row r="18" spans="4:19" ht="30.75" customHeight="1">
      <c r="D18" s="217"/>
      <c r="E18" s="217"/>
      <c r="F18" s="217"/>
      <c r="G18" s="217"/>
      <c r="H18" s="217"/>
      <c r="I18" s="217"/>
      <c r="J18" s="217"/>
      <c r="K18" s="217" t="s">
        <v>116</v>
      </c>
      <c r="L18" s="217" t="s">
        <v>87</v>
      </c>
      <c r="M18" s="217"/>
      <c r="N18" s="217" t="s">
        <v>117</v>
      </c>
      <c r="O18" s="217" t="s">
        <v>116</v>
      </c>
      <c r="P18" s="217" t="s">
        <v>87</v>
      </c>
      <c r="Q18" s="217"/>
      <c r="R18" s="217" t="s">
        <v>117</v>
      </c>
      <c r="S18" s="217"/>
    </row>
    <row r="19" spans="1:19" s="220" customFormat="1" ht="12" customHeight="1">
      <c r="A19" s="219"/>
      <c r="B19" s="219"/>
      <c r="D19" s="221" t="s">
        <v>89</v>
      </c>
      <c r="E19" s="221" t="s">
        <v>90</v>
      </c>
      <c r="F19" s="221" t="s">
        <v>91</v>
      </c>
      <c r="G19" s="221" t="s">
        <v>92</v>
      </c>
      <c r="H19" s="222" t="s">
        <v>93</v>
      </c>
      <c r="I19" s="222"/>
      <c r="J19" s="221" t="s">
        <v>94</v>
      </c>
      <c r="K19" s="221" t="s">
        <v>95</v>
      </c>
      <c r="L19" s="222" t="s">
        <v>118</v>
      </c>
      <c r="M19" s="222"/>
      <c r="N19" s="221" t="s">
        <v>119</v>
      </c>
      <c r="O19" s="221" t="s">
        <v>120</v>
      </c>
      <c r="P19" s="222" t="s">
        <v>121</v>
      </c>
      <c r="Q19" s="222"/>
      <c r="R19" s="221" t="s">
        <v>122</v>
      </c>
      <c r="S19" s="221" t="s">
        <v>123</v>
      </c>
    </row>
    <row r="20" spans="3:20" ht="14.25" hidden="1">
      <c r="C20" s="223"/>
      <c r="D20" s="224">
        <v>0</v>
      </c>
      <c r="E20" s="225"/>
      <c r="F20" s="225"/>
      <c r="G20" s="226"/>
      <c r="H20" s="227"/>
      <c r="I20" s="227"/>
      <c r="J20" s="228"/>
      <c r="K20" s="226"/>
      <c r="L20" s="228"/>
      <c r="M20" s="228"/>
      <c r="N20" s="229"/>
      <c r="O20" s="226"/>
      <c r="P20" s="228"/>
      <c r="Q20" s="228"/>
      <c r="R20" s="230"/>
      <c r="S20" s="226"/>
      <c r="T20" s="231"/>
    </row>
    <row r="21" spans="1:19" s="201" customFormat="1" ht="18.75" customHeight="1">
      <c r="A21" s="232">
        <v>1</v>
      </c>
      <c r="C21" s="223"/>
      <c r="D21" s="224">
        <v>1</v>
      </c>
      <c r="E21" s="233" t="s">
        <v>124</v>
      </c>
      <c r="F21" s="234" t="s">
        <v>125</v>
      </c>
      <c r="G21" s="235" t="s">
        <v>34</v>
      </c>
      <c r="H21" s="224"/>
      <c r="I21" s="224">
        <v>1</v>
      </c>
      <c r="J21" s="236" t="s">
        <v>126</v>
      </c>
      <c r="K21" s="237" t="s">
        <v>83</v>
      </c>
      <c r="L21" s="228"/>
      <c r="M21" s="228" t="s">
        <v>89</v>
      </c>
      <c r="N21" s="238" t="s">
        <v>101</v>
      </c>
      <c r="O21" s="237" t="s">
        <v>34</v>
      </c>
      <c r="P21" s="228"/>
      <c r="Q21" s="228" t="s">
        <v>89</v>
      </c>
      <c r="R21" s="239"/>
      <c r="S21" s="240" t="s">
        <v>34</v>
      </c>
    </row>
    <row r="22" spans="1:19" s="201" customFormat="1" ht="18.75" customHeight="1">
      <c r="A22" s="232"/>
      <c r="C22" s="208"/>
      <c r="D22" s="224"/>
      <c r="E22" s="233"/>
      <c r="F22" s="234"/>
      <c r="G22" s="235"/>
      <c r="H22" s="224"/>
      <c r="I22" s="224"/>
      <c r="J22" s="236"/>
      <c r="K22" s="237"/>
      <c r="L22" s="228"/>
      <c r="M22" s="228"/>
      <c r="N22" s="238"/>
      <c r="O22" s="237"/>
      <c r="P22" s="241"/>
      <c r="Q22" s="242"/>
      <c r="R22" s="242"/>
      <c r="S22" s="243"/>
    </row>
    <row r="23" spans="1:19" s="201" customFormat="1" ht="18.75" customHeight="1">
      <c r="A23" s="232"/>
      <c r="C23" s="208"/>
      <c r="D23" s="224"/>
      <c r="E23" s="233"/>
      <c r="F23" s="234"/>
      <c r="G23" s="235"/>
      <c r="H23" s="224"/>
      <c r="I23" s="224"/>
      <c r="J23" s="236"/>
      <c r="K23" s="237"/>
      <c r="L23" s="244"/>
      <c r="M23" s="242"/>
      <c r="N23" s="242"/>
      <c r="O23" s="242"/>
      <c r="P23" s="242"/>
      <c r="Q23" s="242"/>
      <c r="R23" s="242"/>
      <c r="S23" s="243"/>
    </row>
    <row r="24" spans="1:19" s="201" customFormat="1" ht="18.75" customHeight="1">
      <c r="A24" s="232"/>
      <c r="C24" s="208"/>
      <c r="D24" s="224"/>
      <c r="E24" s="233"/>
      <c r="F24" s="234"/>
      <c r="G24" s="235"/>
      <c r="H24" s="244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3"/>
    </row>
    <row r="25" spans="4:19" ht="16.5" customHeight="1">
      <c r="D25" s="244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3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5">
    <dataValidation type="textLength" operator="lessThanOrEqual" allowBlank="1" showErrorMessage="1" errorTitle="Ошибка" error="Допускается ввод не более 900 символов!" sqref="J21 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DESCRIPTION_TERRITORY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5" hidden="1" customWidth="1"/>
    <col min="2" max="4" width="3.7109375" style="139" hidden="1" customWidth="1"/>
    <col min="5" max="5" width="3.7109375" style="246" customWidth="1"/>
    <col min="6" max="6" width="9.7109375" style="135" customWidth="1"/>
    <col min="7" max="7" width="37.7109375" style="135" customWidth="1"/>
    <col min="8" max="8" width="66.8515625" style="135" customWidth="1"/>
    <col min="9" max="9" width="115.7109375" style="135" customWidth="1"/>
    <col min="10" max="11" width="10.57421875" style="139" customWidth="1"/>
    <col min="12" max="12" width="11.140625" style="139" customWidth="1"/>
    <col min="13" max="20" width="10.57421875" style="139" customWidth="1"/>
    <col min="21" max="16384" width="10.57421875" style="135" customWidth="1"/>
  </cols>
  <sheetData>
    <row r="1" ht="3" customHeight="1">
      <c r="A1" s="245" t="s">
        <v>121</v>
      </c>
    </row>
    <row r="2" spans="6:9" ht="22.5" customHeight="1">
      <c r="F2" s="247" t="s">
        <v>127</v>
      </c>
      <c r="G2" s="247"/>
      <c r="H2" s="247"/>
      <c r="I2" s="152"/>
    </row>
    <row r="3" ht="3" customHeight="1"/>
    <row r="4" spans="1:20" s="208" customFormat="1" ht="11.25" customHeight="1">
      <c r="A4" s="207"/>
      <c r="B4" s="207"/>
      <c r="C4" s="207"/>
      <c r="D4" s="207"/>
      <c r="F4" s="160" t="s">
        <v>128</v>
      </c>
      <c r="G4" s="160"/>
      <c r="H4" s="160"/>
      <c r="I4" s="248" t="s">
        <v>129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s="208" customFormat="1" ht="11.25" customHeight="1">
      <c r="A5" s="207"/>
      <c r="B5" s="207"/>
      <c r="C5" s="207"/>
      <c r="D5" s="207"/>
      <c r="F5" s="248" t="s">
        <v>87</v>
      </c>
      <c r="G5" s="217" t="s">
        <v>130</v>
      </c>
      <c r="H5" s="249" t="s">
        <v>21</v>
      </c>
      <c r="I5" s="248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208" customFormat="1" ht="12" customHeight="1">
      <c r="A6" s="207"/>
      <c r="B6" s="207"/>
      <c r="C6" s="207"/>
      <c r="D6" s="207"/>
      <c r="F6" s="221" t="s">
        <v>89</v>
      </c>
      <c r="G6" s="250">
        <v>2</v>
      </c>
      <c r="H6" s="251">
        <v>3</v>
      </c>
      <c r="I6" s="252">
        <v>4</v>
      </c>
      <c r="J6" s="207">
        <v>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208" customFormat="1" ht="18.75">
      <c r="A7" s="207"/>
      <c r="B7" s="207"/>
      <c r="C7" s="207"/>
      <c r="D7" s="207"/>
      <c r="F7" s="160">
        <v>1</v>
      </c>
      <c r="G7" s="253" t="s">
        <v>131</v>
      </c>
      <c r="H7" s="254">
        <f>IF(dateCh="","",dateCh)</f>
        <v>0</v>
      </c>
      <c r="I7" s="255" t="s">
        <v>132</v>
      </c>
      <c r="J7" s="256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s="208" customFormat="1" ht="45">
      <c r="A8" s="257">
        <v>1</v>
      </c>
      <c r="B8" s="207"/>
      <c r="C8" s="207"/>
      <c r="D8" s="207"/>
      <c r="F8" s="160" t="e">
        <f>#N/A</f>
        <v>#NAME?</v>
      </c>
      <c r="G8" s="253" t="s">
        <v>133</v>
      </c>
      <c r="H8" s="254">
        <f>IF('Перечень тарифов'!R21="","наименование отсутствует",""&amp;'Перечень тарифов'!R21&amp;"")</f>
        <v>0</v>
      </c>
      <c r="I8" s="255" t="s">
        <v>134</v>
      </c>
      <c r="J8" s="25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208" customFormat="1" ht="22.5">
      <c r="A9" s="257"/>
      <c r="B9" s="207"/>
      <c r="C9" s="207"/>
      <c r="D9" s="207"/>
      <c r="F9" s="160" t="e">
        <f>#N/A</f>
        <v>#NAME?</v>
      </c>
      <c r="G9" s="253" t="s">
        <v>135</v>
      </c>
      <c r="H9" s="254">
        <f>IF('Перечень тарифов'!F21="","наименование отсутствует",""&amp;'Перечень тарифов'!F21&amp;"")</f>
        <v>0</v>
      </c>
      <c r="I9" s="255" t="s">
        <v>136</v>
      </c>
      <c r="J9" s="256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08" customFormat="1" ht="22.5">
      <c r="A10" s="257"/>
      <c r="B10" s="207"/>
      <c r="C10" s="207"/>
      <c r="D10" s="207"/>
      <c r="F10" s="160" t="e">
        <f>#N/A</f>
        <v>#NAME?</v>
      </c>
      <c r="G10" s="253" t="s">
        <v>137</v>
      </c>
      <c r="H10" s="249" t="s">
        <v>138</v>
      </c>
      <c r="I10" s="255"/>
      <c r="J10" s="256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08" customFormat="1" ht="18.75">
      <c r="A11" s="257"/>
      <c r="B11" s="257">
        <v>1</v>
      </c>
      <c r="C11" s="257"/>
      <c r="D11" s="257"/>
      <c r="F11" s="160" t="e">
        <f>#N/A</f>
        <v>#NAME?</v>
      </c>
      <c r="G11" s="258" t="s">
        <v>139</v>
      </c>
      <c r="H11" s="254">
        <f>IF(region_name="","",region_name)</f>
        <v>0</v>
      </c>
      <c r="I11" s="255" t="s">
        <v>140</v>
      </c>
      <c r="J11" s="256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08" customFormat="1" ht="22.5">
      <c r="A12" s="257"/>
      <c r="B12" s="257"/>
      <c r="C12" s="257">
        <v>1</v>
      </c>
      <c r="D12" s="257"/>
      <c r="F12" s="160" t="e">
        <f>#N/A</f>
        <v>#NAME?</v>
      </c>
      <c r="G12" s="259" t="s">
        <v>141</v>
      </c>
      <c r="H12" s="254">
        <f>IF(Территории!H13="","",""&amp;Территории!H13&amp;"")</f>
        <v>0</v>
      </c>
      <c r="I12" s="255" t="s">
        <v>142</v>
      </c>
      <c r="J12" s="256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0" s="208" customFormat="1" ht="56.25">
      <c r="A13" s="257"/>
      <c r="B13" s="257"/>
      <c r="C13" s="257"/>
      <c r="D13" s="257">
        <v>1</v>
      </c>
      <c r="F13" s="160" t="e">
        <f>#N/A</f>
        <v>#NAME?</v>
      </c>
      <c r="G13" s="260" t="s">
        <v>143</v>
      </c>
      <c r="H13" s="254">
        <f>IF(Территории!R14="","",""&amp;Территории!R14&amp;"")</f>
        <v>0</v>
      </c>
      <c r="I13" s="261" t="s">
        <v>144</v>
      </c>
      <c r="J13" s="256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s="263" customFormat="1" ht="3" customHeight="1">
      <c r="A14" s="262"/>
      <c r="B14" s="262"/>
      <c r="C14" s="262"/>
      <c r="D14" s="262"/>
      <c r="F14" s="264"/>
      <c r="G14" s="265"/>
      <c r="H14" s="266"/>
      <c r="I14" s="267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20" s="263" customFormat="1" ht="15" customHeight="1">
      <c r="A15" s="262"/>
      <c r="B15" s="262"/>
      <c r="C15" s="262"/>
      <c r="D15" s="262"/>
      <c r="F15" s="264"/>
      <c r="G15" s="268" t="s">
        <v>145</v>
      </c>
      <c r="H15" s="268"/>
      <c r="I15" s="267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9" hidden="1" customWidth="1"/>
    <col min="2" max="2" width="9.140625" style="134" hidden="1" customWidth="1"/>
    <col min="3" max="3" width="3.7109375" style="246" customWidth="1"/>
    <col min="4" max="4" width="6.28125" style="135" customWidth="1"/>
    <col min="5" max="5" width="64.140625" style="135" customWidth="1"/>
    <col min="6" max="7" width="35.7109375" style="135" customWidth="1"/>
    <col min="8" max="8" width="115.7109375" style="135" customWidth="1"/>
    <col min="9" max="9" width="10.57421875" style="135" customWidth="1"/>
    <col min="10" max="11" width="10.57421875" style="137" customWidth="1"/>
    <col min="12" max="16384" width="10.57421875" style="135" customWidth="1"/>
  </cols>
  <sheetData>
    <row r="1" spans="14:17" ht="14.25" hidden="1">
      <c r="N1" s="270"/>
      <c r="O1" s="270"/>
      <c r="Q1" s="270"/>
    </row>
    <row r="2" ht="14.25" hidden="1"/>
    <row r="3" ht="14.25" hidden="1"/>
    <row r="4" spans="3:8" ht="3" customHeight="1">
      <c r="C4" s="271"/>
      <c r="D4" s="272"/>
      <c r="E4" s="272"/>
      <c r="F4" s="272"/>
      <c r="G4" s="273"/>
      <c r="H4" s="273"/>
    </row>
    <row r="5" spans="3:8" ht="25.5" customHeight="1">
      <c r="C5" s="271"/>
      <c r="D5" s="247" t="s">
        <v>146</v>
      </c>
      <c r="E5" s="247"/>
      <c r="F5" s="247"/>
      <c r="G5" s="247"/>
      <c r="H5" s="274"/>
    </row>
    <row r="6" spans="3:8" ht="3" customHeight="1">
      <c r="C6" s="271"/>
      <c r="D6" s="272"/>
      <c r="E6" s="275"/>
      <c r="F6" s="275"/>
      <c r="G6" s="276"/>
      <c r="H6" s="277"/>
    </row>
    <row r="7" spans="3:8" ht="14.25" customHeight="1">
      <c r="C7" s="271"/>
      <c r="D7" s="278" t="s">
        <v>128</v>
      </c>
      <c r="E7" s="278"/>
      <c r="F7" s="278"/>
      <c r="G7" s="278"/>
      <c r="H7" s="279" t="s">
        <v>129</v>
      </c>
    </row>
    <row r="8" spans="3:8" ht="14.25">
      <c r="C8" s="271"/>
      <c r="D8" s="278" t="s">
        <v>87</v>
      </c>
      <c r="E8" s="280" t="s">
        <v>130</v>
      </c>
      <c r="F8" s="280" t="s">
        <v>21</v>
      </c>
      <c r="G8" s="280" t="s">
        <v>147</v>
      </c>
      <c r="H8" s="279"/>
    </row>
    <row r="9" spans="3:8" ht="12" customHeight="1">
      <c r="C9" s="271"/>
      <c r="D9" s="221" t="s">
        <v>89</v>
      </c>
      <c r="E9" s="221" t="s">
        <v>90</v>
      </c>
      <c r="F9" s="221" t="s">
        <v>91</v>
      </c>
      <c r="G9" s="221" t="s">
        <v>92</v>
      </c>
      <c r="H9" s="221" t="s">
        <v>93</v>
      </c>
    </row>
    <row r="10" spans="1:8" ht="21" customHeight="1">
      <c r="A10" s="281"/>
      <c r="C10" s="271"/>
      <c r="D10" s="282" t="s">
        <v>89</v>
      </c>
      <c r="E10" s="283" t="s">
        <v>148</v>
      </c>
      <c r="F10" s="284" t="s">
        <v>149</v>
      </c>
      <c r="G10" s="285" t="s">
        <v>150</v>
      </c>
      <c r="H10" s="261" t="s">
        <v>151</v>
      </c>
    </row>
    <row r="11" spans="1:8" ht="21" customHeight="1">
      <c r="A11" s="281"/>
      <c r="C11" s="271"/>
      <c r="D11" s="282" t="s">
        <v>90</v>
      </c>
      <c r="E11" s="283" t="s">
        <v>152</v>
      </c>
      <c r="F11" s="284" t="s">
        <v>149</v>
      </c>
      <c r="G11" s="285" t="s">
        <v>150</v>
      </c>
      <c r="H11" s="261"/>
    </row>
    <row r="12" spans="1:11" ht="21" customHeight="1">
      <c r="A12" s="286"/>
      <c r="C12" s="287"/>
      <c r="D12" s="282" t="s">
        <v>91</v>
      </c>
      <c r="E12" s="283" t="s">
        <v>153</v>
      </c>
      <c r="F12" s="284" t="s">
        <v>149</v>
      </c>
      <c r="G12" s="285" t="s">
        <v>150</v>
      </c>
      <c r="H12" s="261"/>
      <c r="I12" s="137"/>
      <c r="K12" s="135"/>
    </row>
    <row r="13" spans="1:11" ht="21" customHeight="1">
      <c r="A13" s="286"/>
      <c r="C13" s="287"/>
      <c r="D13" s="282" t="s">
        <v>92</v>
      </c>
      <c r="E13" s="283" t="s">
        <v>154</v>
      </c>
      <c r="F13" s="284" t="s">
        <v>149</v>
      </c>
      <c r="G13" s="285" t="s">
        <v>150</v>
      </c>
      <c r="H13" s="261"/>
      <c r="I13" s="137"/>
      <c r="K13" s="135"/>
    </row>
    <row r="14" spans="1:8" ht="18.75" customHeight="1">
      <c r="A14" s="281"/>
      <c r="C14" s="271"/>
      <c r="D14" s="288"/>
      <c r="E14" s="289" t="s">
        <v>155</v>
      </c>
      <c r="F14" s="290"/>
      <c r="G14" s="291"/>
      <c r="H14" s="261"/>
    </row>
    <row r="15" spans="4:8" ht="14.25">
      <c r="D15" s="195"/>
      <c r="E15" s="195"/>
      <c r="F15" s="195"/>
      <c r="G15" s="195"/>
      <c r="H15" s="195"/>
    </row>
  </sheetData>
  <sheetProtection sheet="1" formatColumns="0" formatRows="0"/>
  <mergeCells count="4">
    <mergeCell ref="D5:G5"/>
    <mergeCell ref="D7:G7"/>
    <mergeCell ref="H7:H8"/>
    <mergeCell ref="H10:H14"/>
  </mergeCells>
  <dataValidations count="2">
    <dataValidation type="textLength" operator="lessThanOrEqual" allowBlank="1" showErrorMessage="1" errorTitle="Ошибка" error="Допускается ввод не более 900 символов!" sqref="F10:F13 H10 E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3.11'!$G$10" display="https://portal.eias.ru/Portal/DownloadPage.aspx?type=12&amp;guid=32a57419-5a43-48e0-a26b-eeee9740f357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Пономаренко</cp:lastModifiedBy>
  <cp:lastPrinted>2013-08-29T08:11:20Z</cp:lastPrinted>
  <dcterms:created xsi:type="dcterms:W3CDTF">2004-05-21T07:18:45Z</dcterms:created>
  <dcterms:modified xsi:type="dcterms:W3CDTF">2021-04-29T11:41:06Z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1.0.2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PLAN</vt:lpwstr>
  </property>
  <property fmtid="{D5CDD505-2E9C-101B-9397-08002B2CF9AE}" pid="10" name="Version">
    <vt:lpwstr>FAS.JKH.OPEN.INFO.REQUEST.VO</vt:lpwstr>
  </property>
</Properties>
</file>